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65" activeTab="0"/>
  </bookViews>
  <sheets>
    <sheet name="Návrh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<sst xmlns="http://schemas.openxmlformats.org/spreadsheetml/2006/main" count="94" uniqueCount="62">
  <si>
    <t>Syn.
účet</t>
  </si>
  <si>
    <t>Anal.
účet</t>
  </si>
  <si>
    <t>Název účtu</t>
  </si>
  <si>
    <t>Výnosy celkem</t>
  </si>
  <si>
    <t>Spotřeba materiálu</t>
  </si>
  <si>
    <t>Knihy, časopisy, tiskopisy</t>
  </si>
  <si>
    <t>Kancelářské potřeby</t>
  </si>
  <si>
    <t>Ostatní materiál</t>
  </si>
  <si>
    <t>Spotřeba el. energie</t>
  </si>
  <si>
    <t>Spotřeba vody, stočné, srážková voda</t>
  </si>
  <si>
    <t>Spotřeba tepla</t>
  </si>
  <si>
    <t>Spotřeba plynu</t>
  </si>
  <si>
    <t>Opravy a udržování</t>
  </si>
  <si>
    <t>Údržba a servis programového vybavení</t>
  </si>
  <si>
    <t>Cestovné</t>
  </si>
  <si>
    <t>Náklady na reprezentaci</t>
  </si>
  <si>
    <t>Ostatní služby</t>
  </si>
  <si>
    <t>Dopravné</t>
  </si>
  <si>
    <t>Zpracování mezd</t>
  </si>
  <si>
    <t>Služby telekomunikací</t>
  </si>
  <si>
    <t>Praní prádla</t>
  </si>
  <si>
    <t>Bankovní poplatky</t>
  </si>
  <si>
    <t>Odpisy DHM</t>
  </si>
  <si>
    <t>Náklady celkem</t>
  </si>
  <si>
    <t xml:space="preserve"> </t>
  </si>
  <si>
    <t>Čistící prostředky</t>
  </si>
  <si>
    <t xml:space="preserve">Spotřeba energie </t>
  </si>
  <si>
    <t xml:space="preserve">Hl. činnost </t>
  </si>
  <si>
    <t xml:space="preserve">Dopl. čin. </t>
  </si>
  <si>
    <t>Mateřská škola Frýdlant nad Ostravicí, ul. Janáčkova 1444, příspěvková organizace</t>
  </si>
  <si>
    <t>Zpracovala: Zdeňka Liďáková</t>
  </si>
  <si>
    <t>Jiné výnosy z vlastních výkonů</t>
  </si>
  <si>
    <t>Jiné výnosy - stravné</t>
  </si>
  <si>
    <t>Úplata za předškolní vzdělávání</t>
  </si>
  <si>
    <t>Nákup potravin</t>
  </si>
  <si>
    <t xml:space="preserve">Drobné opravy a udržování </t>
  </si>
  <si>
    <t>Revize + práce</t>
  </si>
  <si>
    <t>Poštovné, balné</t>
  </si>
  <si>
    <t>Kosení trávy</t>
  </si>
  <si>
    <t>Odvoz TKO</t>
  </si>
  <si>
    <t>Zákonné sociální náklady</t>
  </si>
  <si>
    <t>Preventivní prohlídky</t>
  </si>
  <si>
    <t>Jiné sociální náklady</t>
  </si>
  <si>
    <t>Ochranné pracovní pomůcky</t>
  </si>
  <si>
    <t>Bankovní poplatky FKSP</t>
  </si>
  <si>
    <t>Vzdělávání zaměstnanců (školení)</t>
  </si>
  <si>
    <t>Náklady z drobného dl. majetku</t>
  </si>
  <si>
    <t>Nákl.na 1 žáka</t>
  </si>
  <si>
    <t>Kancelářské potř. - náplně do tiskáren, kopírek</t>
  </si>
  <si>
    <t>Odpisy DHM - stavby, tech.zhodnocení</t>
  </si>
  <si>
    <t>DDHM (od 3 000 Kč do 40 000 Kč)</t>
  </si>
  <si>
    <t>Transfer z územních rozp. (dotace MěÚ)</t>
  </si>
  <si>
    <t>Výnosy z pronájmu (pronájem učeben-DČ)</t>
  </si>
  <si>
    <t>Zúčtování čas.rozl.transferu na DHM</t>
  </si>
  <si>
    <t>Odpisy DHM - transfer</t>
  </si>
  <si>
    <t>Schválila: Mgr. Barbora Výmolová</t>
  </si>
  <si>
    <t>Drobný materiál-OE (od 1000 Kč do 3 000 Kč)</t>
  </si>
  <si>
    <t>Materiál (doba upotř.více než 1 rok) 0-1000 Kč</t>
  </si>
  <si>
    <t>Ve Frýdlantu nad Ostravicí 21. 09. 2023</t>
  </si>
  <si>
    <t>Rozpočet 2023</t>
  </si>
  <si>
    <t xml:space="preserve"> Rozpočet na rok 2024</t>
  </si>
  <si>
    <t>Rozpočet 2024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</si>
</sst>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8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/>
    </xf>
    <xf numFmtId="1" fontId="2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/>
    </xf>
    <xf numFmtId="3" fontId="2" fillId="33" borderId="19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wrapText="1"/>
    </xf>
    <xf numFmtId="3" fontId="2" fillId="0" borderId="15" xfId="0" applyNumberFormat="1" applyFont="1" applyBorder="1" applyAlignment="1">
      <alignment/>
    </xf>
    <xf numFmtId="1" fontId="2" fillId="34" borderId="16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/>
    </xf>
    <xf numFmtId="1" fontId="2" fillId="33" borderId="19" xfId="0" applyNumberFormat="1" applyFont="1" applyFill="1" applyBorder="1" applyAlignment="1">
      <alignment horizontal="center"/>
    </xf>
    <xf numFmtId="1" fontId="2" fillId="33" borderId="19" xfId="0" applyNumberFormat="1" applyFont="1" applyFill="1" applyBorder="1" applyAlignment="1">
      <alignment vertical="center"/>
    </xf>
    <xf numFmtId="3" fontId="2" fillId="33" borderId="19" xfId="0" applyNumberFormat="1" applyFont="1" applyFill="1" applyBorder="1" applyAlignment="1">
      <alignment vertical="center"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5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3" fontId="0" fillId="0" borderId="15" xfId="0" applyNumberFormat="1" applyFont="1" applyBorder="1" applyAlignment="1">
      <alignment horizontal="center"/>
    </xf>
    <xf numFmtId="1" fontId="2" fillId="0" borderId="15" xfId="0" applyNumberFormat="1" applyFont="1" applyFill="1" applyBorder="1" applyAlignment="1">
      <alignment/>
    </xf>
    <xf numFmtId="0" fontId="0" fillId="0" borderId="0" xfId="0" applyAlignment="1">
      <alignment horizontal="center"/>
    </xf>
    <xf numFmtId="3" fontId="2" fillId="34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2" fillId="33" borderId="24" xfId="0" applyNumberFormat="1" applyFont="1" applyFill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33" borderId="24" xfId="0" applyNumberFormat="1" applyFont="1" applyFill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1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1" fontId="2" fillId="34" borderId="15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Fill="1" applyBorder="1" applyAlignment="1">
      <alignment horizontal="right"/>
    </xf>
    <xf numFmtId="0" fontId="40" fillId="0" borderId="0" xfId="0" applyFont="1" applyAlignment="1">
      <alignment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 wrapText="1"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30" xfId="0" applyNumberFormat="1" applyFont="1" applyFill="1" applyBorder="1" applyAlignment="1">
      <alignment horizontal="center" vertical="center" wrapText="1"/>
    </xf>
    <xf numFmtId="1" fontId="2" fillId="35" borderId="31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E69" sqref="E69"/>
    </sheetView>
  </sheetViews>
  <sheetFormatPr defaultColWidth="9.140625" defaultRowHeight="12.75"/>
  <cols>
    <col min="1" max="1" width="4.7109375" style="0" customWidth="1"/>
    <col min="2" max="2" width="7.28125" style="0" customWidth="1"/>
    <col min="3" max="3" width="39.00390625" style="0" customWidth="1"/>
    <col min="4" max="4" width="9.140625" style="0" customWidth="1"/>
    <col min="5" max="5" width="8.8515625" style="0" customWidth="1"/>
    <col min="6" max="6" width="6.421875" style="0" customWidth="1"/>
    <col min="7" max="7" width="9.421875" style="0" customWidth="1"/>
    <col min="8" max="8" width="9.00390625" style="0" customWidth="1"/>
    <col min="9" max="9" width="6.421875" style="0" customWidth="1"/>
  </cols>
  <sheetData>
    <row r="1" spans="1:9" ht="18" customHeight="1">
      <c r="A1" s="87" t="s">
        <v>29</v>
      </c>
      <c r="B1" s="87"/>
      <c r="C1" s="87"/>
      <c r="D1" s="87"/>
      <c r="E1" s="87"/>
      <c r="F1" s="87"/>
      <c r="G1" s="87"/>
      <c r="H1" s="87"/>
      <c r="I1" s="87"/>
    </row>
    <row r="2" spans="1:9" ht="18" customHeight="1">
      <c r="A2" s="53"/>
      <c r="B2" s="53"/>
      <c r="C2" s="53"/>
      <c r="D2" s="53"/>
      <c r="E2" s="53"/>
      <c r="F2" s="53"/>
      <c r="G2" s="53"/>
      <c r="H2" s="53"/>
      <c r="I2" s="53"/>
    </row>
    <row r="3" spans="1:9" ht="18" customHeight="1">
      <c r="A3" s="53"/>
      <c r="B3" s="53"/>
      <c r="C3" s="53"/>
      <c r="D3" s="53"/>
      <c r="E3" s="53"/>
      <c r="F3" s="53"/>
      <c r="G3" s="53"/>
      <c r="H3" s="53"/>
      <c r="I3" s="53"/>
    </row>
    <row r="4" spans="1:9" ht="18" customHeight="1">
      <c r="A4" s="53"/>
      <c r="B4" s="53"/>
      <c r="C4" s="53" t="s">
        <v>24</v>
      </c>
      <c r="D4" s="53"/>
      <c r="E4" s="53"/>
      <c r="F4" s="53"/>
      <c r="G4" s="53"/>
      <c r="H4" s="53"/>
      <c r="I4" s="53"/>
    </row>
    <row r="5" spans="1:9" ht="24" customHeight="1">
      <c r="A5" s="86" t="s">
        <v>60</v>
      </c>
      <c r="B5" s="86"/>
      <c r="C5" s="86"/>
      <c r="D5" s="86"/>
      <c r="E5" s="86"/>
      <c r="F5" s="86"/>
      <c r="G5" s="86"/>
      <c r="H5" s="86"/>
      <c r="I5" s="86"/>
    </row>
    <row r="6" spans="1:9" ht="18" customHeight="1">
      <c r="A6" s="64"/>
      <c r="B6" s="64" t="s">
        <v>24</v>
      </c>
      <c r="C6" s="64" t="s">
        <v>24</v>
      </c>
      <c r="D6" s="64"/>
      <c r="E6" s="64"/>
      <c r="F6" s="64"/>
      <c r="G6" s="64"/>
      <c r="H6" s="64"/>
      <c r="I6" s="64"/>
    </row>
    <row r="7" spans="1:7" ht="18" customHeight="1">
      <c r="A7" s="1"/>
      <c r="B7" s="2" t="s">
        <v>24</v>
      </c>
      <c r="C7" s="2" t="s">
        <v>24</v>
      </c>
      <c r="D7" s="2"/>
      <c r="E7" s="2"/>
      <c r="F7" s="2"/>
      <c r="G7" s="3"/>
    </row>
    <row r="8" spans="1:7" ht="18" customHeight="1" thickBot="1">
      <c r="A8" s="4"/>
      <c r="B8" s="5"/>
      <c r="C8" s="5"/>
      <c r="D8" s="5"/>
      <c r="E8" s="5"/>
      <c r="F8" s="5"/>
      <c r="G8" s="6"/>
    </row>
    <row r="9" spans="1:9" ht="12.75" customHeight="1">
      <c r="A9" s="80" t="s">
        <v>0</v>
      </c>
      <c r="B9" s="80" t="s">
        <v>1</v>
      </c>
      <c r="C9" s="85" t="s">
        <v>2</v>
      </c>
      <c r="D9" s="80" t="s">
        <v>59</v>
      </c>
      <c r="E9" s="80" t="s">
        <v>27</v>
      </c>
      <c r="F9" s="80" t="s">
        <v>28</v>
      </c>
      <c r="G9" s="83" t="s">
        <v>61</v>
      </c>
      <c r="H9" s="80" t="s">
        <v>27</v>
      </c>
      <c r="I9" s="80" t="s">
        <v>47</v>
      </c>
    </row>
    <row r="10" spans="1:9" ht="12" customHeight="1" thickBot="1">
      <c r="A10" s="81"/>
      <c r="B10" s="81"/>
      <c r="C10" s="82"/>
      <c r="D10" s="82"/>
      <c r="E10" s="81"/>
      <c r="F10" s="82"/>
      <c r="G10" s="84"/>
      <c r="H10" s="81"/>
      <c r="I10" s="82"/>
    </row>
    <row r="11" spans="1:9" ht="15" customHeight="1">
      <c r="A11" s="7">
        <v>603</v>
      </c>
      <c r="B11" s="43">
        <v>603100</v>
      </c>
      <c r="C11" s="9" t="s">
        <v>52</v>
      </c>
      <c r="D11" s="10">
        <v>0</v>
      </c>
      <c r="E11" s="10">
        <v>0</v>
      </c>
      <c r="F11" s="11">
        <v>0</v>
      </c>
      <c r="G11" s="41">
        <v>0</v>
      </c>
      <c r="H11" s="10">
        <v>0</v>
      </c>
      <c r="I11" s="56"/>
    </row>
    <row r="12" spans="1:9" ht="15.75" customHeight="1">
      <c r="A12" s="16">
        <v>609</v>
      </c>
      <c r="B12" s="43"/>
      <c r="C12" s="17" t="s">
        <v>31</v>
      </c>
      <c r="D12" s="41">
        <f>E12+F12</f>
        <v>2850000</v>
      </c>
      <c r="E12" s="18">
        <f>SUM(E13:E14)</f>
        <v>2850000</v>
      </c>
      <c r="F12" s="18">
        <v>0</v>
      </c>
      <c r="G12" s="41">
        <f>H12+I12</f>
        <v>3060000</v>
      </c>
      <c r="H12" s="18">
        <f>SUM(H13:H14)</f>
        <v>3060000</v>
      </c>
      <c r="I12" s="57"/>
    </row>
    <row r="13" spans="1:11" ht="12.75">
      <c r="A13" s="16"/>
      <c r="B13" s="43">
        <v>609310</v>
      </c>
      <c r="C13" s="44" t="s">
        <v>32</v>
      </c>
      <c r="D13" s="39">
        <v>2000000</v>
      </c>
      <c r="E13" s="39">
        <v>2000000</v>
      </c>
      <c r="F13" s="18">
        <v>0</v>
      </c>
      <c r="G13" s="39">
        <v>2200000</v>
      </c>
      <c r="H13" s="39">
        <v>2200000</v>
      </c>
      <c r="I13" s="58"/>
      <c r="K13" s="42"/>
    </row>
    <row r="14" spans="1:11" ht="12.75">
      <c r="A14" s="16"/>
      <c r="B14" s="43">
        <v>609320</v>
      </c>
      <c r="C14" s="44" t="s">
        <v>33</v>
      </c>
      <c r="D14" s="39">
        <v>850000</v>
      </c>
      <c r="E14" s="39">
        <v>850000</v>
      </c>
      <c r="F14" s="18">
        <v>0</v>
      </c>
      <c r="G14" s="39">
        <v>860000</v>
      </c>
      <c r="H14" s="39">
        <v>860000</v>
      </c>
      <c r="I14" s="58"/>
      <c r="K14" s="55"/>
    </row>
    <row r="15" spans="1:11" ht="15" customHeight="1">
      <c r="A15" s="20">
        <v>672</v>
      </c>
      <c r="B15" s="47">
        <v>672500</v>
      </c>
      <c r="C15" s="65" t="s">
        <v>51</v>
      </c>
      <c r="D15" s="10">
        <v>3400000</v>
      </c>
      <c r="E15" s="22">
        <v>3400000</v>
      </c>
      <c r="F15" s="21">
        <v>0</v>
      </c>
      <c r="G15" s="10">
        <v>3800000</v>
      </c>
      <c r="H15" s="21">
        <v>3800000</v>
      </c>
      <c r="I15" s="59"/>
      <c r="K15" s="67"/>
    </row>
    <row r="16" spans="1:9" ht="13.5" thickBot="1">
      <c r="A16" s="20"/>
      <c r="B16" s="47">
        <v>672750</v>
      </c>
      <c r="C16" s="23" t="s">
        <v>53</v>
      </c>
      <c r="D16" s="75">
        <v>208450</v>
      </c>
      <c r="E16" s="78">
        <v>208450</v>
      </c>
      <c r="F16" s="38">
        <v>0</v>
      </c>
      <c r="G16" s="41">
        <v>208450</v>
      </c>
      <c r="H16" s="75">
        <v>208450</v>
      </c>
      <c r="I16" s="60"/>
    </row>
    <row r="17" spans="1:9" ht="18" customHeight="1" thickBot="1">
      <c r="A17" s="24"/>
      <c r="B17" s="25"/>
      <c r="C17" s="26" t="s">
        <v>3</v>
      </c>
      <c r="D17" s="27">
        <f>SUM(D11+D12+D15+D16)</f>
        <v>6458450</v>
      </c>
      <c r="E17" s="27">
        <f>E11+E12+E15+E16</f>
        <v>6458450</v>
      </c>
      <c r="F17" s="27">
        <f>F11+F1+F15+F16</f>
        <v>0</v>
      </c>
      <c r="G17" s="27">
        <f>SUM(G11+G12+G15+G16)</f>
        <v>7068450</v>
      </c>
      <c r="H17" s="27">
        <f>SUM(H11+H12+H15+G16)</f>
        <v>7068450</v>
      </c>
      <c r="I17" s="61"/>
    </row>
    <row r="18" spans="1:11" ht="15" customHeight="1">
      <c r="A18" s="7">
        <v>501</v>
      </c>
      <c r="B18" s="8"/>
      <c r="C18" s="9" t="s">
        <v>4</v>
      </c>
      <c r="D18" s="28">
        <f>SUM(D19:D26)</f>
        <v>2488000</v>
      </c>
      <c r="E18" s="10">
        <f>SUM(E19:E26)</f>
        <v>2488000</v>
      </c>
      <c r="F18" s="10">
        <v>0</v>
      </c>
      <c r="G18" s="28">
        <f>H18</f>
        <v>2703000</v>
      </c>
      <c r="H18" s="28">
        <f>SUM(H19:H26)</f>
        <v>2703000</v>
      </c>
      <c r="I18" s="59">
        <f>H18/330</f>
        <v>8190.909090909091</v>
      </c>
      <c r="K18" s="45"/>
    </row>
    <row r="19" spans="1:12" ht="12.75">
      <c r="A19" s="16"/>
      <c r="B19" s="43">
        <v>501300</v>
      </c>
      <c r="C19" s="15" t="s">
        <v>25</v>
      </c>
      <c r="D19" s="40">
        <v>80000</v>
      </c>
      <c r="E19" s="40">
        <v>80000</v>
      </c>
      <c r="F19" s="18"/>
      <c r="G19" s="40">
        <v>80000</v>
      </c>
      <c r="H19" s="40">
        <v>80000</v>
      </c>
      <c r="I19" s="59">
        <f>H19/330</f>
        <v>242.42424242424244</v>
      </c>
      <c r="K19" s="45"/>
      <c r="L19" s="42"/>
    </row>
    <row r="20" spans="1:14" ht="12.75">
      <c r="A20" s="16"/>
      <c r="B20" s="43">
        <v>501310</v>
      </c>
      <c r="C20" s="15" t="s">
        <v>34</v>
      </c>
      <c r="D20" s="40">
        <v>2000000</v>
      </c>
      <c r="E20" s="40">
        <v>2000000</v>
      </c>
      <c r="F20" s="18"/>
      <c r="G20" s="40">
        <v>2200000</v>
      </c>
      <c r="H20" s="40">
        <v>2200000</v>
      </c>
      <c r="I20" s="59">
        <f aca="true" t="shared" si="0" ref="I20:I53">H20/330</f>
        <v>6666.666666666667</v>
      </c>
      <c r="L20" s="42"/>
      <c r="N20" s="45" t="s">
        <v>24</v>
      </c>
    </row>
    <row r="21" spans="1:13" ht="12.75">
      <c r="A21" s="12"/>
      <c r="B21" s="43">
        <v>501320</v>
      </c>
      <c r="C21" s="15" t="s">
        <v>5</v>
      </c>
      <c r="D21" s="40">
        <v>15000</v>
      </c>
      <c r="E21" s="40">
        <v>15000</v>
      </c>
      <c r="F21" s="14"/>
      <c r="G21" s="40">
        <v>20000</v>
      </c>
      <c r="H21" s="40">
        <v>20000</v>
      </c>
      <c r="I21" s="59">
        <f t="shared" si="0"/>
        <v>60.60606060606061</v>
      </c>
      <c r="L21" s="42"/>
      <c r="M21" s="45"/>
    </row>
    <row r="22" spans="1:12" ht="12.75">
      <c r="A22" s="12"/>
      <c r="B22" s="43">
        <v>501400</v>
      </c>
      <c r="C22" s="15" t="s">
        <v>6</v>
      </c>
      <c r="D22" s="40">
        <v>16000</v>
      </c>
      <c r="E22" s="40">
        <v>16000</v>
      </c>
      <c r="F22" s="14"/>
      <c r="G22" s="40">
        <v>16000</v>
      </c>
      <c r="H22" s="40">
        <v>16000</v>
      </c>
      <c r="I22" s="59">
        <f t="shared" si="0"/>
        <v>48.484848484848484</v>
      </c>
      <c r="L22" s="55"/>
    </row>
    <row r="23" spans="1:12" ht="12.75">
      <c r="A23" s="12"/>
      <c r="B23" s="43">
        <v>501401</v>
      </c>
      <c r="C23" s="15" t="s">
        <v>48</v>
      </c>
      <c r="D23" s="40">
        <v>87000</v>
      </c>
      <c r="E23" s="40">
        <v>87000</v>
      </c>
      <c r="F23" s="14"/>
      <c r="G23" s="40">
        <v>87000</v>
      </c>
      <c r="H23" s="40">
        <v>87000</v>
      </c>
      <c r="I23" s="59">
        <f t="shared" si="0"/>
        <v>263.6363636363636</v>
      </c>
      <c r="L23" s="55"/>
    </row>
    <row r="24" spans="1:12" ht="12.75" customHeight="1">
      <c r="A24" s="12"/>
      <c r="B24" s="43">
        <v>501410</v>
      </c>
      <c r="C24" s="30" t="s">
        <v>56</v>
      </c>
      <c r="D24" s="40">
        <v>50000</v>
      </c>
      <c r="E24" s="40">
        <v>50000</v>
      </c>
      <c r="F24" s="14"/>
      <c r="G24" s="40">
        <v>60000</v>
      </c>
      <c r="H24" s="40">
        <v>60000</v>
      </c>
      <c r="I24" s="59">
        <f t="shared" si="0"/>
        <v>181.8181818181818</v>
      </c>
      <c r="L24" s="55"/>
    </row>
    <row r="25" spans="1:12" ht="12.75">
      <c r="A25" s="12"/>
      <c r="B25" s="43">
        <v>501500</v>
      </c>
      <c r="C25" s="15" t="s">
        <v>7</v>
      </c>
      <c r="D25" s="40">
        <v>150000</v>
      </c>
      <c r="E25" s="40">
        <v>150000</v>
      </c>
      <c r="F25" s="14"/>
      <c r="G25" s="40">
        <v>150000</v>
      </c>
      <c r="H25" s="40">
        <v>150000</v>
      </c>
      <c r="I25" s="59">
        <f t="shared" si="0"/>
        <v>454.54545454545456</v>
      </c>
      <c r="L25" s="55"/>
    </row>
    <row r="26" spans="1:12" ht="12.75">
      <c r="A26" s="12"/>
      <c r="B26" s="43">
        <v>501501</v>
      </c>
      <c r="C26" s="15" t="s">
        <v>57</v>
      </c>
      <c r="D26" s="40">
        <v>90000</v>
      </c>
      <c r="E26" s="40">
        <v>90000</v>
      </c>
      <c r="F26" s="14"/>
      <c r="G26" s="40">
        <v>90000</v>
      </c>
      <c r="H26" s="40">
        <v>90000</v>
      </c>
      <c r="I26" s="59">
        <f t="shared" si="0"/>
        <v>272.72727272727275</v>
      </c>
      <c r="J26" t="s">
        <v>24</v>
      </c>
      <c r="L26" s="55"/>
    </row>
    <row r="27" spans="1:12" ht="15" customHeight="1">
      <c r="A27" s="16">
        <v>502</v>
      </c>
      <c r="B27" s="19"/>
      <c r="C27" s="17" t="s">
        <v>26</v>
      </c>
      <c r="D27" s="28">
        <f>SUM(D28:D31)</f>
        <v>1965000</v>
      </c>
      <c r="E27" s="28">
        <f>SUM(E28:E31)</f>
        <v>1965000</v>
      </c>
      <c r="F27" s="18">
        <v>0</v>
      </c>
      <c r="G27" s="28">
        <f>H27</f>
        <v>2250000</v>
      </c>
      <c r="H27" s="29">
        <f>SUM(H28:H31)</f>
        <v>2250000</v>
      </c>
      <c r="I27" s="59">
        <f t="shared" si="0"/>
        <v>6818.181818181818</v>
      </c>
      <c r="J27" s="42"/>
      <c r="L27" s="68"/>
    </row>
    <row r="28" spans="1:12" ht="12.75">
      <c r="A28" s="16"/>
      <c r="B28" s="43">
        <v>502300</v>
      </c>
      <c r="C28" s="15" t="s">
        <v>8</v>
      </c>
      <c r="D28" s="40">
        <v>550000</v>
      </c>
      <c r="E28" s="40">
        <v>550000</v>
      </c>
      <c r="F28" s="14"/>
      <c r="G28" s="40">
        <v>550000</v>
      </c>
      <c r="H28" s="40">
        <v>550000</v>
      </c>
      <c r="I28" s="59">
        <f t="shared" si="0"/>
        <v>1666.6666666666667</v>
      </c>
      <c r="J28" s="42"/>
      <c r="L28" s="42"/>
    </row>
    <row r="29" spans="1:12" ht="12.75">
      <c r="A29" s="16"/>
      <c r="B29" s="43">
        <v>502400</v>
      </c>
      <c r="C29" s="15" t="s">
        <v>9</v>
      </c>
      <c r="D29" s="40">
        <v>290000</v>
      </c>
      <c r="E29" s="40">
        <v>290000</v>
      </c>
      <c r="F29" s="14"/>
      <c r="G29" s="40">
        <v>340000</v>
      </c>
      <c r="H29" s="40">
        <v>340000</v>
      </c>
      <c r="I29" s="59">
        <f t="shared" si="0"/>
        <v>1030.3030303030303</v>
      </c>
      <c r="J29" s="42"/>
      <c r="L29" s="66"/>
    </row>
    <row r="30" spans="1:12" ht="12.75">
      <c r="A30" s="16"/>
      <c r="B30" s="43">
        <v>502500</v>
      </c>
      <c r="C30" s="30" t="s">
        <v>10</v>
      </c>
      <c r="D30" s="40">
        <v>1050000</v>
      </c>
      <c r="E30" s="40">
        <v>1050000</v>
      </c>
      <c r="F30" s="14"/>
      <c r="G30" s="40">
        <v>1210000</v>
      </c>
      <c r="H30" s="40">
        <v>1210000</v>
      </c>
      <c r="I30" s="59">
        <f t="shared" si="0"/>
        <v>3666.6666666666665</v>
      </c>
      <c r="J30" s="42"/>
      <c r="L30" s="66"/>
    </row>
    <row r="31" spans="1:12" ht="12.75">
      <c r="A31" s="16"/>
      <c r="B31" s="43">
        <v>502600</v>
      </c>
      <c r="C31" s="15" t="s">
        <v>11</v>
      </c>
      <c r="D31" s="40">
        <v>75000</v>
      </c>
      <c r="E31" s="40">
        <v>75000</v>
      </c>
      <c r="F31" s="14"/>
      <c r="G31" s="40">
        <v>150000</v>
      </c>
      <c r="H31" s="40">
        <v>150000</v>
      </c>
      <c r="I31" s="59">
        <f t="shared" si="0"/>
        <v>454.54545454545456</v>
      </c>
      <c r="J31" s="42"/>
      <c r="L31" s="66"/>
    </row>
    <row r="32" spans="1:12" ht="15" customHeight="1">
      <c r="A32" s="7">
        <v>511</v>
      </c>
      <c r="B32" s="8"/>
      <c r="C32" s="9" t="s">
        <v>12</v>
      </c>
      <c r="D32" s="10">
        <f>SUM(D33:D35)</f>
        <v>539000</v>
      </c>
      <c r="E32" s="10">
        <f>SUM(E33:E35)</f>
        <v>539000</v>
      </c>
      <c r="F32" s="41">
        <v>0</v>
      </c>
      <c r="G32" s="10">
        <f>H32</f>
        <v>539000</v>
      </c>
      <c r="H32" s="10">
        <f>SUM(H33:H35)</f>
        <v>539000</v>
      </c>
      <c r="I32" s="59">
        <f t="shared" si="0"/>
        <v>1633.3333333333333</v>
      </c>
      <c r="L32" s="42"/>
    </row>
    <row r="33" spans="1:12" ht="12.75">
      <c r="A33" s="12"/>
      <c r="B33" s="43">
        <v>511300</v>
      </c>
      <c r="C33" s="15" t="s">
        <v>35</v>
      </c>
      <c r="D33" s="39">
        <v>350000</v>
      </c>
      <c r="E33" s="39">
        <v>350000</v>
      </c>
      <c r="F33" s="14"/>
      <c r="G33" s="39">
        <v>300000</v>
      </c>
      <c r="H33" s="39">
        <v>300000</v>
      </c>
      <c r="I33" s="59">
        <f t="shared" si="0"/>
        <v>909.0909090909091</v>
      </c>
      <c r="L33" s="55"/>
    </row>
    <row r="34" spans="1:12" ht="12.75">
      <c r="A34" s="12"/>
      <c r="B34" s="43">
        <v>511400</v>
      </c>
      <c r="C34" s="15" t="s">
        <v>36</v>
      </c>
      <c r="D34" s="39">
        <v>139000</v>
      </c>
      <c r="E34" s="39">
        <v>139000</v>
      </c>
      <c r="F34" s="14"/>
      <c r="G34" s="39">
        <v>139000</v>
      </c>
      <c r="H34" s="39">
        <v>139000</v>
      </c>
      <c r="I34" s="59">
        <f t="shared" si="0"/>
        <v>421.2121212121212</v>
      </c>
      <c r="L34" s="42"/>
    </row>
    <row r="35" spans="1:12" ht="12.75">
      <c r="A35" s="12"/>
      <c r="B35" s="43">
        <v>511500</v>
      </c>
      <c r="C35" s="15" t="s">
        <v>13</v>
      </c>
      <c r="D35" s="39">
        <v>50000</v>
      </c>
      <c r="E35" s="39">
        <v>50000</v>
      </c>
      <c r="F35" s="14"/>
      <c r="G35" s="39">
        <v>100000</v>
      </c>
      <c r="H35" s="39">
        <v>100000</v>
      </c>
      <c r="I35" s="59">
        <f t="shared" si="0"/>
        <v>303.030303030303</v>
      </c>
      <c r="L35" s="42"/>
    </row>
    <row r="36" spans="1:14" ht="15" customHeight="1">
      <c r="A36" s="16">
        <v>512</v>
      </c>
      <c r="B36" s="43">
        <v>512300</v>
      </c>
      <c r="C36" s="17" t="s">
        <v>14</v>
      </c>
      <c r="D36" s="18">
        <v>15000</v>
      </c>
      <c r="E36" s="18">
        <v>15000</v>
      </c>
      <c r="F36" s="31">
        <v>0</v>
      </c>
      <c r="G36" s="10">
        <v>15000</v>
      </c>
      <c r="H36" s="18">
        <v>15000</v>
      </c>
      <c r="I36" s="59">
        <f t="shared" si="0"/>
        <v>45.45454545454545</v>
      </c>
      <c r="L36" s="42"/>
      <c r="N36" t="s">
        <v>24</v>
      </c>
    </row>
    <row r="37" spans="1:12" ht="15" customHeight="1">
      <c r="A37" s="16">
        <v>513</v>
      </c>
      <c r="B37" s="43">
        <v>513300</v>
      </c>
      <c r="C37" s="17" t="s">
        <v>15</v>
      </c>
      <c r="D37" s="18">
        <v>4300</v>
      </c>
      <c r="E37" s="18">
        <v>4300</v>
      </c>
      <c r="F37" s="31">
        <v>0</v>
      </c>
      <c r="G37" s="10">
        <v>3300</v>
      </c>
      <c r="H37" s="18">
        <v>3300</v>
      </c>
      <c r="I37" s="59">
        <f t="shared" si="0"/>
        <v>10</v>
      </c>
      <c r="L37" s="42"/>
    </row>
    <row r="38" spans="1:12" ht="15" customHeight="1">
      <c r="A38" s="32">
        <v>518</v>
      </c>
      <c r="B38" s="76"/>
      <c r="C38" s="33" t="s">
        <v>16</v>
      </c>
      <c r="D38" s="54">
        <f>SUM(D39:D48)</f>
        <v>691500</v>
      </c>
      <c r="E38" s="77">
        <f>SUM(E39:E48)</f>
        <v>691500</v>
      </c>
      <c r="F38" s="54">
        <v>0</v>
      </c>
      <c r="G38" s="18">
        <f>H38</f>
        <v>707500</v>
      </c>
      <c r="H38" s="54">
        <f>SUM(H39:H48)</f>
        <v>707500</v>
      </c>
      <c r="I38" s="59">
        <f t="shared" si="0"/>
        <v>2143.939393939394</v>
      </c>
      <c r="L38" s="42"/>
    </row>
    <row r="39" spans="1:12" ht="12.75">
      <c r="A39" s="16"/>
      <c r="B39" s="43">
        <v>518300</v>
      </c>
      <c r="C39" s="15" t="s">
        <v>37</v>
      </c>
      <c r="D39" s="39">
        <v>1000</v>
      </c>
      <c r="E39" s="39">
        <v>1000</v>
      </c>
      <c r="F39" s="14"/>
      <c r="G39" s="39">
        <v>1000</v>
      </c>
      <c r="H39" s="39">
        <v>1000</v>
      </c>
      <c r="I39" s="59">
        <f t="shared" si="0"/>
        <v>3.0303030303030303</v>
      </c>
      <c r="L39" s="42"/>
    </row>
    <row r="40" spans="1:12" ht="12.75">
      <c r="A40" s="16"/>
      <c r="B40" s="43">
        <v>518310</v>
      </c>
      <c r="C40" s="15" t="s">
        <v>17</v>
      </c>
      <c r="D40" s="39">
        <v>1500</v>
      </c>
      <c r="E40" s="39">
        <v>1500</v>
      </c>
      <c r="F40" s="14"/>
      <c r="G40" s="39">
        <v>1500</v>
      </c>
      <c r="H40" s="39">
        <v>1500</v>
      </c>
      <c r="I40" s="59">
        <f t="shared" si="0"/>
        <v>4.545454545454546</v>
      </c>
      <c r="L40" s="42"/>
    </row>
    <row r="41" spans="1:12" ht="12.75">
      <c r="A41" s="16"/>
      <c r="B41" s="43">
        <v>518320</v>
      </c>
      <c r="C41" s="15" t="s">
        <v>18</v>
      </c>
      <c r="D41" s="39">
        <v>115000</v>
      </c>
      <c r="E41" s="39">
        <v>115000</v>
      </c>
      <c r="F41" s="14"/>
      <c r="G41" s="39">
        <v>148000</v>
      </c>
      <c r="H41" s="39">
        <v>148000</v>
      </c>
      <c r="I41" s="59">
        <f t="shared" si="0"/>
        <v>448.4848484848485</v>
      </c>
      <c r="L41" s="42"/>
    </row>
    <row r="42" spans="1:12" ht="12.75">
      <c r="A42" s="16"/>
      <c r="B42" s="48">
        <v>518340</v>
      </c>
      <c r="C42" s="30" t="s">
        <v>38</v>
      </c>
      <c r="D42" s="39">
        <v>160000</v>
      </c>
      <c r="E42" s="39">
        <v>160000</v>
      </c>
      <c r="F42" s="14"/>
      <c r="G42" s="39">
        <v>150000</v>
      </c>
      <c r="H42" s="39">
        <v>150000</v>
      </c>
      <c r="I42" s="59">
        <f t="shared" si="0"/>
        <v>454.54545454545456</v>
      </c>
      <c r="L42" s="42"/>
    </row>
    <row r="43" spans="1:12" ht="12.75">
      <c r="A43" s="16"/>
      <c r="B43" s="43">
        <v>518350</v>
      </c>
      <c r="C43" s="15" t="s">
        <v>19</v>
      </c>
      <c r="D43" s="39">
        <v>30000</v>
      </c>
      <c r="E43" s="39">
        <v>30000</v>
      </c>
      <c r="F43" s="14"/>
      <c r="G43" s="39">
        <v>25000</v>
      </c>
      <c r="H43" s="39">
        <v>25000</v>
      </c>
      <c r="I43" s="59">
        <f t="shared" si="0"/>
        <v>75.75757575757575</v>
      </c>
      <c r="K43" s="79"/>
      <c r="L43" s="42"/>
    </row>
    <row r="44" spans="1:12" ht="12.75">
      <c r="A44" s="16"/>
      <c r="B44" s="43">
        <v>518400</v>
      </c>
      <c r="C44" s="15" t="s">
        <v>20</v>
      </c>
      <c r="D44" s="39">
        <v>180000</v>
      </c>
      <c r="E44" s="39">
        <v>180000</v>
      </c>
      <c r="F44" s="14"/>
      <c r="G44" s="39">
        <v>190000</v>
      </c>
      <c r="H44" s="39">
        <v>190000</v>
      </c>
      <c r="I44" s="59">
        <f t="shared" si="0"/>
        <v>575.7575757575758</v>
      </c>
      <c r="L44" s="55"/>
    </row>
    <row r="45" spans="1:12" ht="12.75">
      <c r="A45" s="16"/>
      <c r="B45" s="43">
        <v>518410</v>
      </c>
      <c r="C45" s="15" t="s">
        <v>16</v>
      </c>
      <c r="D45" s="39">
        <v>140000</v>
      </c>
      <c r="E45" s="39">
        <v>140000</v>
      </c>
      <c r="F45" s="14"/>
      <c r="G45" s="39">
        <v>120000</v>
      </c>
      <c r="H45" s="39">
        <v>120000</v>
      </c>
      <c r="I45" s="59">
        <f t="shared" si="0"/>
        <v>363.6363636363636</v>
      </c>
      <c r="K45" s="79"/>
      <c r="L45" s="42"/>
    </row>
    <row r="46" spans="1:12" ht="12.75">
      <c r="A46" s="16"/>
      <c r="B46" s="43">
        <v>518520</v>
      </c>
      <c r="C46" s="15" t="s">
        <v>39</v>
      </c>
      <c r="D46" s="39">
        <v>55000</v>
      </c>
      <c r="E46" s="39">
        <v>55000</v>
      </c>
      <c r="F46" s="14"/>
      <c r="G46" s="39">
        <v>61000</v>
      </c>
      <c r="H46" s="39">
        <v>61000</v>
      </c>
      <c r="I46" s="59">
        <f t="shared" si="0"/>
        <v>184.84848484848484</v>
      </c>
      <c r="L46" s="55"/>
    </row>
    <row r="47" spans="1:12" ht="12.75">
      <c r="A47" s="16"/>
      <c r="B47" s="43">
        <v>518600</v>
      </c>
      <c r="C47" s="15" t="s">
        <v>21</v>
      </c>
      <c r="D47" s="39">
        <v>8000</v>
      </c>
      <c r="E47" s="39">
        <v>8000</v>
      </c>
      <c r="F47" s="14"/>
      <c r="G47" s="39">
        <v>10000</v>
      </c>
      <c r="H47" s="39">
        <v>10000</v>
      </c>
      <c r="I47" s="59">
        <f t="shared" si="0"/>
        <v>30.303030303030305</v>
      </c>
      <c r="L47" s="42"/>
    </row>
    <row r="48" spans="1:12" ht="12.75">
      <c r="A48" s="16"/>
      <c r="B48" s="43">
        <v>518610</v>
      </c>
      <c r="C48" s="15" t="s">
        <v>44</v>
      </c>
      <c r="D48" s="39">
        <v>1000</v>
      </c>
      <c r="E48" s="39">
        <v>1000</v>
      </c>
      <c r="F48" s="14"/>
      <c r="G48" s="39">
        <v>1000</v>
      </c>
      <c r="H48" s="39">
        <v>1000</v>
      </c>
      <c r="I48" s="59">
        <f t="shared" si="0"/>
        <v>3.0303030303030303</v>
      </c>
      <c r="L48" s="42"/>
    </row>
    <row r="49" spans="1:12" ht="15" customHeight="1">
      <c r="A49" s="16">
        <v>527</v>
      </c>
      <c r="B49" s="19"/>
      <c r="C49" s="17" t="s">
        <v>40</v>
      </c>
      <c r="D49" s="18">
        <f>SUM(D50:D51)</f>
        <v>75000</v>
      </c>
      <c r="E49" s="10">
        <f>SUM(E50:E51)</f>
        <v>75000</v>
      </c>
      <c r="F49" s="18">
        <v>0</v>
      </c>
      <c r="G49" s="10">
        <f>H49</f>
        <v>75000</v>
      </c>
      <c r="H49" s="18">
        <f>SUM(H50:H51)</f>
        <v>75000</v>
      </c>
      <c r="I49" s="59">
        <f t="shared" si="0"/>
        <v>227.27272727272728</v>
      </c>
      <c r="L49" s="55"/>
    </row>
    <row r="50" spans="1:12" ht="12.75">
      <c r="A50" s="12"/>
      <c r="B50" s="43">
        <v>527310</v>
      </c>
      <c r="C50" s="15" t="s">
        <v>41</v>
      </c>
      <c r="D50" s="39">
        <v>15000</v>
      </c>
      <c r="E50" s="39">
        <v>15000</v>
      </c>
      <c r="F50" s="14"/>
      <c r="G50" s="39">
        <v>15000</v>
      </c>
      <c r="H50" s="39">
        <v>15000</v>
      </c>
      <c r="I50" s="59">
        <f t="shared" si="0"/>
        <v>45.45454545454545</v>
      </c>
      <c r="K50" s="79"/>
      <c r="L50" s="42"/>
    </row>
    <row r="51" spans="1:12" ht="12.75">
      <c r="A51" s="12"/>
      <c r="B51" s="43">
        <v>527320</v>
      </c>
      <c r="C51" s="15" t="s">
        <v>45</v>
      </c>
      <c r="D51" s="39">
        <v>60000</v>
      </c>
      <c r="E51" s="39">
        <v>60000</v>
      </c>
      <c r="F51" s="14"/>
      <c r="G51" s="39">
        <v>60000</v>
      </c>
      <c r="H51" s="39">
        <v>60000</v>
      </c>
      <c r="I51" s="59">
        <f t="shared" si="0"/>
        <v>181.8181818181818</v>
      </c>
      <c r="K51" s="45"/>
      <c r="L51" s="42"/>
    </row>
    <row r="52" spans="1:12" ht="15" customHeight="1">
      <c r="A52" s="16">
        <v>528</v>
      </c>
      <c r="B52" s="19"/>
      <c r="C52" s="17" t="s">
        <v>42</v>
      </c>
      <c r="D52" s="18">
        <f>SUM(D53:D53)</f>
        <v>60000</v>
      </c>
      <c r="E52" s="10">
        <f>SUM(E53)</f>
        <v>60000</v>
      </c>
      <c r="F52" s="18">
        <v>0</v>
      </c>
      <c r="G52" s="10">
        <f>H52</f>
        <v>60000</v>
      </c>
      <c r="H52" s="18">
        <f>SUM(H53:H53)</f>
        <v>60000</v>
      </c>
      <c r="I52" s="59">
        <f t="shared" si="0"/>
        <v>181.8181818181818</v>
      </c>
      <c r="L52" s="42"/>
    </row>
    <row r="53" spans="1:13" ht="13.5" thickBot="1">
      <c r="A53" s="12"/>
      <c r="B53" s="48">
        <v>528300</v>
      </c>
      <c r="C53" s="30" t="s">
        <v>43</v>
      </c>
      <c r="D53" s="14">
        <v>60000</v>
      </c>
      <c r="E53" s="14">
        <v>60000</v>
      </c>
      <c r="F53" s="14"/>
      <c r="G53" s="39">
        <v>60000</v>
      </c>
      <c r="H53" s="14">
        <v>60000</v>
      </c>
      <c r="I53" s="59">
        <f t="shared" si="0"/>
        <v>181.8181818181818</v>
      </c>
      <c r="L53" s="42"/>
      <c r="M53" s="45" t="s">
        <v>24</v>
      </c>
    </row>
    <row r="54" spans="1:12" ht="14.25" customHeight="1">
      <c r="A54" s="80" t="s">
        <v>0</v>
      </c>
      <c r="B54" s="80" t="s">
        <v>1</v>
      </c>
      <c r="C54" s="85" t="s">
        <v>2</v>
      </c>
      <c r="D54" s="80" t="s">
        <v>59</v>
      </c>
      <c r="E54" s="80" t="s">
        <v>27</v>
      </c>
      <c r="F54" s="80" t="s">
        <v>28</v>
      </c>
      <c r="G54" s="83" t="s">
        <v>61</v>
      </c>
      <c r="H54" s="80" t="s">
        <v>27</v>
      </c>
      <c r="I54" s="80" t="s">
        <v>47</v>
      </c>
      <c r="L54" s="42"/>
    </row>
    <row r="55" spans="1:12" ht="18.75" customHeight="1" thickBot="1">
      <c r="A55" s="81"/>
      <c r="B55" s="81"/>
      <c r="C55" s="82"/>
      <c r="D55" s="82"/>
      <c r="E55" s="81"/>
      <c r="F55" s="82"/>
      <c r="G55" s="84"/>
      <c r="H55" s="81"/>
      <c r="I55" s="82"/>
      <c r="L55" s="42"/>
    </row>
    <row r="56" spans="1:12" ht="12.75">
      <c r="A56" s="7">
        <v>551</v>
      </c>
      <c r="B56" s="63"/>
      <c r="C56" s="9" t="s">
        <v>22</v>
      </c>
      <c r="D56" s="10">
        <f>SUM(D57:D59)</f>
        <v>530650</v>
      </c>
      <c r="E56" s="10">
        <f>SUM(E57:E59)</f>
        <v>530650</v>
      </c>
      <c r="F56" s="39"/>
      <c r="G56" s="10">
        <f>H56</f>
        <v>625650</v>
      </c>
      <c r="H56" s="41">
        <f>SUM(H57:H59)</f>
        <v>625650</v>
      </c>
      <c r="I56" s="59">
        <f aca="true" t="shared" si="1" ref="I56:I61">H56/330</f>
        <v>1895.909090909091</v>
      </c>
      <c r="L56" s="42"/>
    </row>
    <row r="57" spans="1:14" ht="12.75">
      <c r="A57" s="49"/>
      <c r="B57" s="43">
        <v>551300</v>
      </c>
      <c r="C57" s="44" t="s">
        <v>22</v>
      </c>
      <c r="D57" s="39">
        <v>45000</v>
      </c>
      <c r="E57" s="39">
        <v>45000</v>
      </c>
      <c r="F57" s="46"/>
      <c r="G57" s="39">
        <v>137260</v>
      </c>
      <c r="H57" s="39">
        <v>137260</v>
      </c>
      <c r="I57" s="59">
        <f t="shared" si="1"/>
        <v>415.93939393939394</v>
      </c>
      <c r="K57" s="45"/>
      <c r="L57" s="42"/>
      <c r="N57" s="45" t="s">
        <v>24</v>
      </c>
    </row>
    <row r="58" spans="1:12" ht="12.75">
      <c r="A58" s="16"/>
      <c r="B58" s="51">
        <v>551301</v>
      </c>
      <c r="C58" s="44" t="s">
        <v>49</v>
      </c>
      <c r="D58" s="39">
        <v>277200</v>
      </c>
      <c r="E58" s="39">
        <v>277200</v>
      </c>
      <c r="F58" s="18">
        <v>0</v>
      </c>
      <c r="G58" s="39">
        <v>279940</v>
      </c>
      <c r="H58" s="39">
        <v>279940</v>
      </c>
      <c r="I58" s="59">
        <f t="shared" si="1"/>
        <v>848.3030303030303</v>
      </c>
      <c r="J58" s="45" t="s">
        <v>24</v>
      </c>
      <c r="K58" s="67"/>
      <c r="L58" s="42" t="s">
        <v>24</v>
      </c>
    </row>
    <row r="59" spans="1:12" ht="12.75">
      <c r="A59" s="16"/>
      <c r="B59" s="51">
        <v>551302</v>
      </c>
      <c r="C59" s="44" t="s">
        <v>54</v>
      </c>
      <c r="D59" s="39">
        <v>208450</v>
      </c>
      <c r="E59" s="39">
        <v>208450</v>
      </c>
      <c r="F59" s="18"/>
      <c r="G59" s="39">
        <v>208450</v>
      </c>
      <c r="H59" s="39">
        <v>208450</v>
      </c>
      <c r="I59" s="59">
        <f t="shared" si="1"/>
        <v>631.6666666666666</v>
      </c>
      <c r="J59" s="45"/>
      <c r="K59" s="67"/>
      <c r="L59" s="42"/>
    </row>
    <row r="60" spans="1:12" ht="12.75">
      <c r="A60" s="49">
        <v>558</v>
      </c>
      <c r="B60" s="13"/>
      <c r="C60" s="52" t="s">
        <v>46</v>
      </c>
      <c r="D60" s="18">
        <f>SUM(D61:D61)</f>
        <v>90000</v>
      </c>
      <c r="E60" s="18">
        <f>SUM(E61:E61)</f>
        <v>90000</v>
      </c>
      <c r="F60" s="31"/>
      <c r="G60" s="10">
        <f>H60</f>
        <v>90000</v>
      </c>
      <c r="H60" s="18">
        <f>SUM(H61:H61)</f>
        <v>90000</v>
      </c>
      <c r="I60" s="59">
        <f t="shared" si="1"/>
        <v>272.72727272727275</v>
      </c>
      <c r="J60" s="45"/>
      <c r="K60" s="45"/>
      <c r="L60" s="42"/>
    </row>
    <row r="61" spans="1:14" ht="12.75">
      <c r="A61" s="12"/>
      <c r="B61" s="43">
        <v>558420</v>
      </c>
      <c r="C61" s="15" t="s">
        <v>50</v>
      </c>
      <c r="D61" s="14">
        <v>90000</v>
      </c>
      <c r="E61" s="14">
        <v>90000</v>
      </c>
      <c r="F61" s="14"/>
      <c r="G61" s="39">
        <v>90000</v>
      </c>
      <c r="H61" s="39">
        <v>90000</v>
      </c>
      <c r="I61" s="59">
        <f t="shared" si="1"/>
        <v>272.72727272727275</v>
      </c>
      <c r="K61" s="42"/>
      <c r="L61" s="42"/>
      <c r="N61" t="s">
        <v>24</v>
      </c>
    </row>
    <row r="62" spans="1:12" ht="13.5" thickBot="1">
      <c r="A62" s="70"/>
      <c r="B62" s="71"/>
      <c r="C62" s="72"/>
      <c r="D62" s="73"/>
      <c r="E62" s="73" t="s">
        <v>24</v>
      </c>
      <c r="F62" s="73"/>
      <c r="G62" s="74"/>
      <c r="H62" s="74"/>
      <c r="I62" s="62"/>
      <c r="K62" s="42"/>
      <c r="L62" s="42"/>
    </row>
    <row r="63" spans="1:12" ht="18" customHeight="1" thickBot="1">
      <c r="A63" s="24"/>
      <c r="B63" s="35"/>
      <c r="C63" s="36" t="s">
        <v>23</v>
      </c>
      <c r="D63" s="37">
        <f>D18+D27+D32+D36+D37+D38+D49+D52+D56+D60</f>
        <v>6458450</v>
      </c>
      <c r="E63" s="37">
        <f>E18+E27+E32+E36+E37+E38+E49+E52+E56+E60</f>
        <v>6458450</v>
      </c>
      <c r="F63" s="37">
        <v>0</v>
      </c>
      <c r="G63" s="37">
        <f>G18+G27+G32+G36+G37+G38+G49+G52+G56+G60</f>
        <v>7068450</v>
      </c>
      <c r="H63" s="37">
        <f>H18+H27+H32+H36+H37+H38+H49+H52+H56+H60</f>
        <v>7068450</v>
      </c>
      <c r="I63" s="69">
        <f>H63/330</f>
        <v>21419.545454545456</v>
      </c>
      <c r="L63" s="42"/>
    </row>
    <row r="64" spans="1:12" ht="12" customHeight="1">
      <c r="A64" s="34"/>
      <c r="B64" s="34"/>
      <c r="C64" s="34"/>
      <c r="D64" s="34"/>
      <c r="E64" s="34"/>
      <c r="F64" s="34"/>
      <c r="L64" s="42"/>
    </row>
    <row r="65" spans="1:12" ht="12" customHeight="1">
      <c r="A65" s="34"/>
      <c r="B65" s="34"/>
      <c r="C65" s="34"/>
      <c r="D65" s="34"/>
      <c r="E65" s="34"/>
      <c r="F65" s="34"/>
      <c r="G65" t="s">
        <v>24</v>
      </c>
      <c r="H65" t="s">
        <v>24</v>
      </c>
      <c r="L65" s="42"/>
    </row>
    <row r="66" spans="1:6" ht="12" customHeight="1">
      <c r="A66" s="34" t="s">
        <v>24</v>
      </c>
      <c r="B66" s="34"/>
      <c r="C66" s="34"/>
      <c r="D66" s="34"/>
      <c r="E66" s="34" t="s">
        <v>24</v>
      </c>
      <c r="F66" s="34"/>
    </row>
    <row r="67" spans="1:6" ht="12.75">
      <c r="A67" s="50" t="s">
        <v>58</v>
      </c>
      <c r="B67" s="34"/>
      <c r="C67" s="34"/>
      <c r="D67" s="34"/>
      <c r="E67" s="34"/>
      <c r="F67" s="34"/>
    </row>
    <row r="68" spans="1:6" ht="12.75">
      <c r="A68" s="34"/>
      <c r="B68" s="34"/>
      <c r="C68" s="34"/>
      <c r="D68" s="34"/>
      <c r="E68" s="34"/>
      <c r="F68" s="34"/>
    </row>
    <row r="69" spans="1:6" ht="12.75">
      <c r="A69" s="34"/>
      <c r="B69" s="34"/>
      <c r="C69" s="34"/>
      <c r="D69" s="34"/>
      <c r="E69" s="34"/>
      <c r="F69" s="34"/>
    </row>
    <row r="70" spans="1:6" ht="12.75">
      <c r="A70" s="34" t="s">
        <v>30</v>
      </c>
      <c r="B70" s="34"/>
      <c r="C70" s="34"/>
      <c r="D70" s="34"/>
      <c r="E70" s="34"/>
      <c r="F70" s="34"/>
    </row>
    <row r="71" spans="1:7" ht="12.75">
      <c r="A71" s="34"/>
      <c r="B71" s="34"/>
      <c r="C71" s="50" t="s">
        <v>24</v>
      </c>
      <c r="D71" s="34"/>
      <c r="E71" s="34"/>
      <c r="F71" s="34"/>
      <c r="G71" s="45" t="s">
        <v>24</v>
      </c>
    </row>
    <row r="72" spans="1:6" ht="12.75">
      <c r="A72" s="50" t="s">
        <v>55</v>
      </c>
      <c r="B72" s="34"/>
      <c r="C72" s="34"/>
      <c r="D72" s="34"/>
      <c r="E72" s="34"/>
      <c r="F72" s="34"/>
    </row>
    <row r="73" ht="12.75">
      <c r="H73" t="s">
        <v>24</v>
      </c>
    </row>
  </sheetData>
  <sheetProtection/>
  <mergeCells count="20">
    <mergeCell ref="B9:B10"/>
    <mergeCell ref="C9:C10"/>
    <mergeCell ref="A5:I5"/>
    <mergeCell ref="E9:E10"/>
    <mergeCell ref="D9:D10"/>
    <mergeCell ref="A1:I1"/>
    <mergeCell ref="F9:F10"/>
    <mergeCell ref="A9:A10"/>
    <mergeCell ref="H9:H10"/>
    <mergeCell ref="I9:I10"/>
    <mergeCell ref="H54:H55"/>
    <mergeCell ref="I54:I55"/>
    <mergeCell ref="G9:G10"/>
    <mergeCell ref="A54:A55"/>
    <mergeCell ref="B54:B55"/>
    <mergeCell ref="C54:C55"/>
    <mergeCell ref="D54:D55"/>
    <mergeCell ref="E54:E55"/>
    <mergeCell ref="F54:F55"/>
    <mergeCell ref="G54:G5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Lucka</dc:creator>
  <cp:keywords/>
  <dc:description/>
  <cp:lastModifiedBy>Eduard Kopl</cp:lastModifiedBy>
  <cp:lastPrinted>2023-09-21T11:50:19Z</cp:lastPrinted>
  <dcterms:created xsi:type="dcterms:W3CDTF">2009-10-13T10:36:06Z</dcterms:created>
  <dcterms:modified xsi:type="dcterms:W3CDTF">2023-12-18T10:50:04Z</dcterms:modified>
  <cp:category/>
  <cp:version/>
  <cp:contentType/>
  <cp:contentStatus/>
</cp:coreProperties>
</file>