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0F759F7-5DE0-4A68-AE38-FBC9355369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hrada 1. ETAPA" sheetId="6" r:id="rId1"/>
  </sheets>
  <definedNames>
    <definedName name="_xlnm.Print_Titles" localSheetId="0">'zahrada 1. ETAPA'!$1:$1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0" i="6" l="1"/>
  <c r="E93" i="6"/>
  <c r="E4" i="6"/>
  <c r="E5" i="6"/>
  <c r="E7" i="6" l="1"/>
  <c r="C30" i="6" l="1"/>
  <c r="E108" i="6" l="1"/>
  <c r="E84" i="6"/>
  <c r="E87" i="6"/>
  <c r="E96" i="6"/>
  <c r="E90" i="6"/>
  <c r="B37" i="6"/>
  <c r="C40" i="6" s="1"/>
  <c r="E40" i="6" s="1"/>
  <c r="E41" i="6"/>
  <c r="C31" i="6"/>
  <c r="E31" i="6" s="1"/>
  <c r="E30" i="6"/>
  <c r="C20" i="6"/>
  <c r="C19" i="6"/>
  <c r="C17" i="6"/>
  <c r="E17" i="6" s="1"/>
  <c r="E98" i="6" l="1"/>
  <c r="C39" i="6"/>
  <c r="E39" i="6" s="1"/>
  <c r="E42" i="6" s="1"/>
  <c r="E44" i="6" s="1"/>
  <c r="E19" i="6"/>
  <c r="E20" i="6"/>
  <c r="C18" i="6"/>
  <c r="E18" i="6" s="1"/>
  <c r="C16" i="6" l="1"/>
  <c r="E72" i="6"/>
  <c r="E66" i="6"/>
  <c r="E102" i="6" l="1"/>
  <c r="E60" i="6" l="1"/>
  <c r="E53" i="6"/>
  <c r="E47" i="6"/>
  <c r="E78" i="6" s="1"/>
  <c r="C29" i="6" l="1"/>
  <c r="E29" i="6" s="1"/>
  <c r="E32" i="6" s="1"/>
  <c r="E34" i="6" s="1"/>
  <c r="E16" i="6" l="1"/>
  <c r="E21" i="6" s="1"/>
  <c r="E24" i="6" s="1"/>
  <c r="E105" i="6" l="1"/>
  <c r="E104" i="6"/>
  <c r="E103" i="6"/>
  <c r="E106" i="6" l="1"/>
  <c r="E111" i="6" l="1"/>
  <c r="E112" i="6" s="1"/>
</calcChain>
</file>

<file path=xl/sharedStrings.xml><?xml version="1.0" encoding="utf-8"?>
<sst xmlns="http://schemas.openxmlformats.org/spreadsheetml/2006/main" count="112" uniqueCount="68">
  <si>
    <t>PRÁCE A DODÁVKY (VČ. DŘEVIN A ROSTLIN)</t>
  </si>
  <si>
    <t>Jednotka</t>
  </si>
  <si>
    <t>Množství</t>
  </si>
  <si>
    <t>Cena za jednotku</t>
  </si>
  <si>
    <t>Cena celkem</t>
  </si>
  <si>
    <t>kus</t>
  </si>
  <si>
    <t xml:space="preserve">Příprava výsadby </t>
  </si>
  <si>
    <t>m2</t>
  </si>
  <si>
    <t>m</t>
  </si>
  <si>
    <t>Výsadba  ostatních okrásných roslin - květin a travin</t>
  </si>
  <si>
    <t xml:space="preserve">- hnojivo k rostlinám </t>
  </si>
  <si>
    <t>CELKEM ZÁHON</t>
  </si>
  <si>
    <t>- hloubení jamek, přesun zeminy</t>
  </si>
  <si>
    <t>t</t>
  </si>
  <si>
    <t xml:space="preserve">Celková cena </t>
  </si>
  <si>
    <t>- jemná modelace půdy (ruční terénní úpravy)</t>
  </si>
  <si>
    <t xml:space="preserve">- výsev trávníku </t>
  </si>
  <si>
    <t>- trávní osivo (30 g/m2)</t>
  </si>
  <si>
    <t>- válcování</t>
  </si>
  <si>
    <t xml:space="preserve">CELKEM </t>
  </si>
  <si>
    <t xml:space="preserve">- rašelina/substrát/písek k rostlinám </t>
  </si>
  <si>
    <t>- doprava a výsadba rostlin (kont. P9, P11)</t>
  </si>
  <si>
    <t>- rašelina/substrát/písek k rostlinám</t>
  </si>
  <si>
    <t>- doprava a výsadba dřevin  (kont. 2l, 3 l)</t>
  </si>
  <si>
    <t>plocha celkem v m2</t>
  </si>
  <si>
    <t>DPH</t>
  </si>
  <si>
    <t>Celková včetně DPH</t>
  </si>
  <si>
    <t>Závěrečný úklid, likvidace a odvoz zahradního odpadu, velkoobjemový kontejnér</t>
  </si>
  <si>
    <t>- doprava a výsadba dřevin (kont. 7,5-10 l)</t>
  </si>
  <si>
    <t>- vyměření, modelace, příprava, odstranění trávního drnu a vyčištění prostoru záhonu (strojově/ručně)</t>
  </si>
  <si>
    <t xml:space="preserve">délka celkem trávní lemy v m </t>
  </si>
  <si>
    <t>m3</t>
  </si>
  <si>
    <t>PRVKY ZE DŘEVA</t>
  </si>
  <si>
    <t>Prvky ze dřeva</t>
  </si>
  <si>
    <t>ks</t>
  </si>
  <si>
    <t>CELKEM DŘEVO</t>
  </si>
  <si>
    <t>Okrasná a ovocná výsadba</t>
  </si>
  <si>
    <t>Výsadba ovocných a okrasných dřevin  - keře</t>
  </si>
  <si>
    <t>Výsadba dřevin - ovocné stromy</t>
  </si>
  <si>
    <t>Výsadba  ostatních okrásných roslin - cibuloviny</t>
  </si>
  <si>
    <t>Výsadba  - směs letniček a lučních květů</t>
  </si>
  <si>
    <t>celek</t>
  </si>
  <si>
    <t xml:space="preserve">z toho plocha mulčována kůrou (modřín) v m2 </t>
  </si>
  <si>
    <t xml:space="preserve">z toho plocha mulčována Moravskou drobou  frakce 0/32 nebo 0/63 mm v m2 </t>
  </si>
  <si>
    <t>z toho plocha mulčována Moravskou drobou  frakce 4/8 mm v m2</t>
  </si>
  <si>
    <t>- mulčovací kůra - MODŘÍN (materiál, doprava, rozmístění) - výška 8 cm</t>
  </si>
  <si>
    <t>- neviditelný plastový obrubník (včetně dovozu a položení) a kotvící prvky</t>
  </si>
  <si>
    <t>- Moravská droba - kámen frakce 0/32 nebo 0/63 mm (materiál, doprava a rozvoz) - výška 6 cm</t>
  </si>
  <si>
    <t>- Moravská droba - kámen frakce 4/8 mm (materiál, doprava a rozvoz) - výška 6 cm</t>
  </si>
  <si>
    <t xml:space="preserve">Příprava </t>
  </si>
  <si>
    <t>- lomový kámen frakce 4/8 mm (materiál, doprava a rozvoz) - podloží 10 cm - strojově utuženo a zásyp</t>
  </si>
  <si>
    <t xml:space="preserve">- kamenná dlažba rula šedá odseky (materiál, doprava a pokládka) </t>
  </si>
  <si>
    <t>OKRASNÉ ZÁHONY  - Založení, mulčování</t>
  </si>
  <si>
    <t>Zpevněná plocha - Zahradní domek  (podloží 13 m2 a dlažba kolem 5  m2)</t>
  </si>
  <si>
    <t xml:space="preserve">Vyvýš. záhon modřín.dřevo š 2 x hl 1 x v.0,41m </t>
  </si>
  <si>
    <t xml:space="preserve">Vyvýš. záhon modřín.dřevo š 1 x hl 1 x v.0,41m </t>
  </si>
  <si>
    <t>- (doprava, materiál  a instalace)</t>
  </si>
  <si>
    <t>Tříkomorový kompostér 3 x 1 x 1 m (ks)</t>
  </si>
  <si>
    <t>Dřev. přístřešek s policemi v1,8 m x š1,8 m x hl.0,7m</t>
  </si>
  <si>
    <t>Zahr. domek 295 x 209 mm pultová střecha</t>
  </si>
  <si>
    <t xml:space="preserve">Hrubé terénní úpravy </t>
  </si>
  <si>
    <t>Terénní dokončovací práce, úprava a založení trávního porostu</t>
  </si>
  <si>
    <t>- sveljy - modelace</t>
  </si>
  <si>
    <t>- strojová technika - vykopy, přesun zeminy, modelace</t>
  </si>
  <si>
    <t>- lomový kámen frakce 0/32 mm (materiál, doprava a rozvoz) - podloží 30 cm - strojově utuženo</t>
  </si>
  <si>
    <t xml:space="preserve">- úprava a založení trávního porostu (strojově, ručně) </t>
  </si>
  <si>
    <t>Propustná plocha  - ŠTĚRKOVÝ TRÁVNÍK</t>
  </si>
  <si>
    <t>CELKEM ZÁHONY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</si>
</sst>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2"/>
      <name val="Courier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 CE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8"/>
      <name val="Times New Roman CE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8"/>
      <color rgb="FF7030A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  <font>
      <i/>
      <sz val="8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16">
    <xf numFmtId="0" fontId="0" fillId="0" borderId="0" xfId="0"/>
    <xf numFmtId="0" fontId="8" fillId="0" borderId="0" xfId="1" applyFont="1" applyAlignment="1">
      <alignment horizontal="center"/>
    </xf>
    <xf numFmtId="164" fontId="8" fillId="0" borderId="0" xfId="1" applyNumberFormat="1" applyFont="1"/>
    <xf numFmtId="0" fontId="8" fillId="0" borderId="0" xfId="2" applyFont="1" applyAlignment="1">
      <alignment horizontal="center"/>
    </xf>
    <xf numFmtId="49" fontId="7" fillId="0" borderId="4" xfId="2" applyNumberFormat="1" applyFont="1" applyBorder="1"/>
    <xf numFmtId="4" fontId="8" fillId="0" borderId="0" xfId="0" applyNumberFormat="1" applyFont="1"/>
    <xf numFmtId="49" fontId="8" fillId="0" borderId="4" xfId="2" applyNumberFormat="1" applyFont="1" applyBorder="1" applyAlignment="1">
      <alignment horizontal="left"/>
    </xf>
    <xf numFmtId="4" fontId="8" fillId="0" borderId="0" xfId="1" applyNumberFormat="1" applyFont="1"/>
    <xf numFmtId="164" fontId="7" fillId="0" borderId="5" xfId="1" applyNumberFormat="1" applyFont="1" applyBorder="1" applyAlignment="1">
      <alignment horizontal="right"/>
    </xf>
    <xf numFmtId="0" fontId="8" fillId="0" borderId="4" xfId="0" applyFont="1" applyBorder="1" applyAlignment="1">
      <alignment horizontal="left"/>
    </xf>
    <xf numFmtId="164" fontId="7" fillId="0" borderId="5" xfId="1" applyNumberFormat="1" applyFont="1" applyBorder="1"/>
    <xf numFmtId="0" fontId="8" fillId="0" borderId="0" xfId="0" applyFont="1"/>
    <xf numFmtId="0" fontId="5" fillId="2" borderId="1" xfId="0" applyFont="1" applyFill="1" applyBorder="1" applyAlignment="1">
      <alignment horizontal="left"/>
    </xf>
    <xf numFmtId="4" fontId="4" fillId="2" borderId="2" xfId="0" applyNumberFormat="1" applyFont="1" applyFill="1" applyBorder="1"/>
    <xf numFmtId="0" fontId="2" fillId="2" borderId="3" xfId="0" applyFont="1" applyFill="1" applyBorder="1" applyAlignment="1">
      <alignment horizontal="center"/>
    </xf>
    <xf numFmtId="49" fontId="2" fillId="0" borderId="6" xfId="1" applyNumberFormat="1" applyFont="1" applyBorder="1" applyAlignment="1">
      <alignment horizontal="left"/>
    </xf>
    <xf numFmtId="0" fontId="4" fillId="0" borderId="0" xfId="0" applyFont="1"/>
    <xf numFmtId="0" fontId="10" fillId="0" borderId="0" xfId="0" applyFont="1"/>
    <xf numFmtId="1" fontId="7" fillId="3" borderId="0" xfId="2" applyNumberFormat="1" applyFont="1" applyFill="1" applyAlignment="1">
      <alignment horizontal="center"/>
    </xf>
    <xf numFmtId="49" fontId="8" fillId="3" borderId="4" xfId="2" applyNumberFormat="1" applyFont="1" applyFill="1" applyBorder="1" applyAlignment="1">
      <alignment horizontal="left"/>
    </xf>
    <xf numFmtId="0" fontId="8" fillId="0" borderId="5" xfId="0" applyFont="1" applyBorder="1"/>
    <xf numFmtId="0" fontId="8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7" fillId="3" borderId="9" xfId="2" applyNumberFormat="1" applyFont="1" applyFill="1" applyBorder="1" applyAlignment="1">
      <alignment horizontal="left"/>
    </xf>
    <xf numFmtId="0" fontId="8" fillId="3" borderId="10" xfId="1" applyFont="1" applyFill="1" applyBorder="1" applyAlignment="1">
      <alignment horizontal="center"/>
    </xf>
    <xf numFmtId="4" fontId="8" fillId="3" borderId="10" xfId="1" applyNumberFormat="1" applyFont="1" applyFill="1" applyBorder="1"/>
    <xf numFmtId="164" fontId="7" fillId="3" borderId="11" xfId="0" applyNumberFormat="1" applyFont="1" applyFill="1" applyBorder="1"/>
    <xf numFmtId="49" fontId="7" fillId="3" borderId="12" xfId="2" applyNumberFormat="1" applyFont="1" applyFill="1" applyBorder="1" applyAlignment="1">
      <alignment horizontal="left"/>
    </xf>
    <xf numFmtId="49" fontId="7" fillId="3" borderId="13" xfId="2" applyNumberFormat="1" applyFont="1" applyFill="1" applyBorder="1" applyAlignment="1">
      <alignment horizontal="center"/>
    </xf>
    <xf numFmtId="164" fontId="7" fillId="3" borderId="13" xfId="1" applyNumberFormat="1" applyFont="1" applyFill="1" applyBorder="1"/>
    <xf numFmtId="0" fontId="7" fillId="3" borderId="14" xfId="0" applyFont="1" applyFill="1" applyBorder="1"/>
    <xf numFmtId="49" fontId="7" fillId="3" borderId="4" xfId="2" applyNumberFormat="1" applyFont="1" applyFill="1" applyBorder="1" applyAlignment="1">
      <alignment horizontal="left"/>
    </xf>
    <xf numFmtId="0" fontId="7" fillId="3" borderId="0" xfId="1" applyFont="1" applyFill="1" applyAlignment="1">
      <alignment horizontal="center"/>
    </xf>
    <xf numFmtId="164" fontId="7" fillId="3" borderId="5" xfId="1" applyNumberFormat="1" applyFont="1" applyFill="1" applyBorder="1"/>
    <xf numFmtId="49" fontId="11" fillId="0" borderId="6" xfId="2" applyNumberFormat="1" applyFont="1" applyBorder="1" applyAlignment="1">
      <alignment horizontal="left"/>
    </xf>
    <xf numFmtId="0" fontId="8" fillId="0" borderId="7" xfId="2" applyFont="1" applyBorder="1" applyAlignment="1">
      <alignment horizontal="center"/>
    </xf>
    <xf numFmtId="164" fontId="7" fillId="3" borderId="8" xfId="1" applyNumberFormat="1" applyFont="1" applyFill="1" applyBorder="1"/>
    <xf numFmtId="1" fontId="7" fillId="3" borderId="13" xfId="2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right"/>
    </xf>
    <xf numFmtId="0" fontId="7" fillId="3" borderId="0" xfId="2" applyFont="1" applyFill="1" applyAlignment="1">
      <alignment horizontal="center"/>
    </xf>
    <xf numFmtId="0" fontId="3" fillId="0" borderId="7" xfId="1" applyFont="1" applyBorder="1" applyAlignment="1">
      <alignment horizontal="center"/>
    </xf>
    <xf numFmtId="4" fontId="3" fillId="0" borderId="7" xfId="1" applyNumberFormat="1" applyFont="1" applyBorder="1" applyAlignment="1">
      <alignment horizontal="center"/>
    </xf>
    <xf numFmtId="164" fontId="3" fillId="2" borderId="8" xfId="1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center"/>
    </xf>
    <xf numFmtId="4" fontId="9" fillId="2" borderId="7" xfId="0" applyNumberFormat="1" applyFont="1" applyFill="1" applyBorder="1"/>
    <xf numFmtId="0" fontId="9" fillId="0" borderId="0" xfId="0" applyFont="1"/>
    <xf numFmtId="0" fontId="7" fillId="0" borderId="0" xfId="0" applyFont="1"/>
    <xf numFmtId="164" fontId="7" fillId="4" borderId="5" xfId="1" applyNumberFormat="1" applyFont="1" applyFill="1" applyBorder="1"/>
    <xf numFmtId="164" fontId="8" fillId="0" borderId="0" xfId="0" applyNumberFormat="1" applyFont="1"/>
    <xf numFmtId="0" fontId="8" fillId="0" borderId="0" xfId="2" applyFont="1" applyAlignment="1">
      <alignment horizontal="center" vertical="center"/>
    </xf>
    <xf numFmtId="1" fontId="8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7" xfId="1" applyNumberFormat="1" applyFont="1" applyBorder="1"/>
    <xf numFmtId="0" fontId="4" fillId="0" borderId="2" xfId="0" applyFont="1" applyBorder="1" applyAlignment="1">
      <alignment horizontal="center"/>
    </xf>
    <xf numFmtId="164" fontId="4" fillId="0" borderId="0" xfId="0" applyNumberFormat="1" applyFont="1"/>
    <xf numFmtId="4" fontId="9" fillId="0" borderId="0" xfId="0" applyNumberFormat="1" applyFont="1"/>
    <xf numFmtId="0" fontId="12" fillId="0" borderId="0" xfId="0" applyFont="1"/>
    <xf numFmtId="49" fontId="8" fillId="0" borderId="4" xfId="2" applyNumberFormat="1" applyFont="1" applyBorder="1"/>
    <xf numFmtId="0" fontId="8" fillId="4" borderId="7" xfId="2" applyFont="1" applyFill="1" applyBorder="1" applyAlignment="1">
      <alignment horizontal="center"/>
    </xf>
    <xf numFmtId="0" fontId="13" fillId="0" borderId="0" xfId="0" applyFont="1"/>
    <xf numFmtId="49" fontId="7" fillId="3" borderId="1" xfId="2" applyNumberFormat="1" applyFont="1" applyFill="1" applyBorder="1" applyAlignment="1">
      <alignment horizontal="left"/>
    </xf>
    <xf numFmtId="1" fontId="7" fillId="3" borderId="2" xfId="2" applyNumberFormat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164" fontId="7" fillId="4" borderId="2" xfId="1" applyNumberFormat="1" applyFont="1" applyFill="1" applyBorder="1"/>
    <xf numFmtId="0" fontId="7" fillId="4" borderId="3" xfId="0" applyFont="1" applyFill="1" applyBorder="1"/>
    <xf numFmtId="1" fontId="8" fillId="0" borderId="0" xfId="1" applyNumberFormat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49" fontId="8" fillId="0" borderId="4" xfId="2" applyNumberFormat="1" applyFont="1" applyBorder="1" applyAlignment="1">
      <alignment horizontal="left" vertical="center" wrapText="1"/>
    </xf>
    <xf numFmtId="0" fontId="15" fillId="0" borderId="0" xfId="0" applyFont="1"/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4" fontId="8" fillId="0" borderId="10" xfId="0" applyNumberFormat="1" applyFont="1" applyBorder="1"/>
    <xf numFmtId="164" fontId="7" fillId="3" borderId="11" xfId="1" applyNumberFormat="1" applyFont="1" applyFill="1" applyBorder="1"/>
    <xf numFmtId="165" fontId="8" fillId="0" borderId="0" xfId="2" applyNumberFormat="1" applyFont="1" applyAlignment="1">
      <alignment horizontal="center"/>
    </xf>
    <xf numFmtId="0" fontId="8" fillId="3" borderId="0" xfId="2" applyFont="1" applyFill="1" applyAlignment="1">
      <alignment horizontal="center"/>
    </xf>
    <xf numFmtId="4" fontId="8" fillId="3" borderId="0" xfId="1" applyNumberFormat="1" applyFont="1" applyFill="1"/>
    <xf numFmtId="0" fontId="8" fillId="0" borderId="0" xfId="0" applyFont="1" applyAlignment="1">
      <alignment horizontal="right"/>
    </xf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0" fontId="12" fillId="2" borderId="7" xfId="0" applyFont="1" applyFill="1" applyBorder="1" applyAlignment="1">
      <alignment horizontal="center"/>
    </xf>
    <xf numFmtId="4" fontId="12" fillId="2" borderId="0" xfId="0" applyNumberFormat="1" applyFont="1" applyFill="1"/>
    <xf numFmtId="164" fontId="12" fillId="2" borderId="0" xfId="0" applyNumberFormat="1" applyFont="1" applyFill="1" applyAlignment="1">
      <alignment horizontal="right"/>
    </xf>
    <xf numFmtId="4" fontId="12" fillId="0" borderId="0" xfId="0" applyNumberFormat="1" applyFont="1"/>
    <xf numFmtId="0" fontId="3" fillId="2" borderId="6" xfId="0" applyFont="1" applyFill="1" applyBorder="1" applyAlignment="1">
      <alignment horizontal="left"/>
    </xf>
    <xf numFmtId="4" fontId="12" fillId="2" borderId="7" xfId="0" applyNumberFormat="1" applyFont="1" applyFill="1" applyBorder="1"/>
    <xf numFmtId="0" fontId="8" fillId="3" borderId="0" xfId="1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4" fontId="8" fillId="0" borderId="2" xfId="0" applyNumberFormat="1" applyFont="1" applyBorder="1"/>
    <xf numFmtId="0" fontId="7" fillId="0" borderId="3" xfId="0" applyFont="1" applyBorder="1"/>
    <xf numFmtId="49" fontId="7" fillId="3" borderId="4" xfId="2" applyNumberFormat="1" applyFont="1" applyFill="1" applyBorder="1" applyAlignment="1">
      <alignment wrapText="1"/>
    </xf>
    <xf numFmtId="1" fontId="8" fillId="0" borderId="0" xfId="0" applyNumberFormat="1" applyFont="1"/>
    <xf numFmtId="165" fontId="8" fillId="0" borderId="0" xfId="1" applyNumberFormat="1" applyFont="1" applyAlignment="1">
      <alignment horizontal="center" vertical="center"/>
    </xf>
    <xf numFmtId="0" fontId="16" fillId="0" borderId="0" xfId="0" applyFont="1"/>
    <xf numFmtId="1" fontId="16" fillId="0" borderId="0" xfId="0" applyNumberFormat="1" applyFont="1"/>
    <xf numFmtId="49" fontId="2" fillId="3" borderId="6" xfId="1" applyNumberFormat="1" applyFont="1" applyFill="1" applyBorder="1" applyAlignment="1">
      <alignment horizontal="left"/>
    </xf>
    <xf numFmtId="0" fontId="3" fillId="3" borderId="7" xfId="1" applyFont="1" applyFill="1" applyBorder="1" applyAlignment="1">
      <alignment horizontal="center"/>
    </xf>
    <xf numFmtId="4" fontId="3" fillId="3" borderId="7" xfId="1" applyNumberFormat="1" applyFont="1" applyFill="1" applyBorder="1" applyAlignment="1">
      <alignment horizontal="center"/>
    </xf>
    <xf numFmtId="164" fontId="3" fillId="3" borderId="8" xfId="1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164" fontId="9" fillId="0" borderId="0" xfId="0" applyNumberFormat="1" applyFont="1"/>
    <xf numFmtId="0" fontId="20" fillId="0" borderId="0" xfId="0" applyFont="1"/>
    <xf numFmtId="0" fontId="20" fillId="0" borderId="5" xfId="0" applyFont="1" applyBorder="1"/>
    <xf numFmtId="4" fontId="20" fillId="0" borderId="0" xfId="1" applyNumberFormat="1" applyFont="1"/>
    <xf numFmtId="0" fontId="18" fillId="0" borderId="0" xfId="0" applyFont="1"/>
    <xf numFmtId="49" fontId="20" fillId="0" borderId="4" xfId="2" applyNumberFormat="1" applyFont="1" applyBorder="1" applyAlignment="1">
      <alignment horizontal="left"/>
    </xf>
    <xf numFmtId="0" fontId="20" fillId="0" borderId="0" xfId="0" applyFont="1" applyAlignment="1">
      <alignment vertical="center"/>
    </xf>
    <xf numFmtId="0" fontId="21" fillId="0" borderId="0" xfId="0" applyFont="1"/>
    <xf numFmtId="0" fontId="19" fillId="0" borderId="0" xfId="0" applyFont="1"/>
    <xf numFmtId="164" fontId="20" fillId="0" borderId="0" xfId="0" applyNumberFormat="1" applyFont="1"/>
    <xf numFmtId="0" fontId="20" fillId="0" borderId="0" xfId="1" applyFont="1" applyAlignment="1">
      <alignment horizontal="center"/>
    </xf>
    <xf numFmtId="164" fontId="18" fillId="4" borderId="5" xfId="1" applyNumberFormat="1" applyFont="1" applyFill="1" applyBorder="1"/>
  </cellXfs>
  <cellStyles count="3">
    <cellStyle name="Normální" xfId="0" builtinId="0"/>
    <cellStyle name="Normální 2" xfId="2" xr:uid="{00000000-0005-0000-0000-000001000000}"/>
    <cellStyle name="normální_Vysloužilovi" xfId="1" xr:uid="{00000000-0005-0000-0000-000002000000}"/>
  </cellStyles>
  <dxfs count="0"/>
  <tableStyles count="0" defaultTableStyle="TableStyleMedium2" defaultPivotStyle="PivotStyleMedium9"/>
  <colors>
    <mruColors>
      <color rgb="FF008A3E"/>
      <color rgb="FFFFFF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9"/>
  <sheetViews>
    <sheetView tabSelected="1" zoomScale="110" zoomScaleNormal="110" workbookViewId="0">
      <pane ySplit="1" topLeftCell="A84" activePane="bottomLeft" state="frozen"/>
      <selection pane="bottomLeft" activeCell="E112" sqref="E112"/>
    </sheetView>
  </sheetViews>
  <sheetFormatPr defaultColWidth="9.109375" defaultRowHeight="13.8" x14ac:dyDescent="0.25"/>
  <cols>
    <col min="1" max="1" width="63.21875" style="16" customWidth="1"/>
    <col min="2" max="3" width="8.109375" style="23" customWidth="1"/>
    <col min="4" max="4" width="13.5546875" style="16" customWidth="1"/>
    <col min="5" max="5" width="19.5546875" style="16" customWidth="1"/>
    <col min="6" max="6" width="20" style="16" customWidth="1"/>
    <col min="7" max="7" width="3" style="16" customWidth="1"/>
    <col min="8" max="8" width="3.5546875" style="16" customWidth="1"/>
    <col min="9" max="11" width="9.109375" style="16"/>
    <col min="12" max="12" width="7.6640625" style="16" customWidth="1"/>
    <col min="13" max="16384" width="9.109375" style="16"/>
  </cols>
  <sheetData>
    <row r="1" spans="1:5" ht="14.4" thickBot="1" x14ac:dyDescent="0.3">
      <c r="A1" s="15" t="s">
        <v>0</v>
      </c>
      <c r="B1" s="41" t="s">
        <v>1</v>
      </c>
      <c r="C1" s="41" t="s">
        <v>2</v>
      </c>
      <c r="D1" s="42" t="s">
        <v>3</v>
      </c>
      <c r="E1" s="43" t="s">
        <v>4</v>
      </c>
    </row>
    <row r="2" spans="1:5" s="11" customFormat="1" ht="15" customHeight="1" x14ac:dyDescent="0.2">
      <c r="A2" s="28" t="s">
        <v>60</v>
      </c>
      <c r="B2" s="38"/>
      <c r="C2" s="29"/>
      <c r="D2" s="30"/>
      <c r="E2" s="31"/>
    </row>
    <row r="3" spans="1:5" s="11" customFormat="1" ht="10.199999999999999" x14ac:dyDescent="0.2">
      <c r="A3" s="4"/>
      <c r="B3" s="3"/>
      <c r="C3" s="3"/>
      <c r="D3" s="7"/>
      <c r="E3" s="8"/>
    </row>
    <row r="4" spans="1:5" s="48" customFormat="1" ht="10.199999999999999" x14ac:dyDescent="0.2">
      <c r="A4" s="6" t="s">
        <v>63</v>
      </c>
      <c r="B4" s="21" t="s">
        <v>41</v>
      </c>
      <c r="C4" s="21"/>
      <c r="D4" s="5"/>
      <c r="E4" s="10">
        <f>C4*D4</f>
        <v>0</v>
      </c>
    </row>
    <row r="5" spans="1:5" s="48" customFormat="1" ht="10.199999999999999" x14ac:dyDescent="0.2">
      <c r="A5" s="6" t="s">
        <v>62</v>
      </c>
      <c r="B5" s="21" t="s">
        <v>7</v>
      </c>
      <c r="C5" s="21">
        <v>12</v>
      </c>
      <c r="D5" s="5"/>
      <c r="E5" s="10">
        <f>C5*D5</f>
        <v>0</v>
      </c>
    </row>
    <row r="6" spans="1:5" s="11" customFormat="1" ht="10.199999999999999" x14ac:dyDescent="0.2">
      <c r="A6" s="6"/>
      <c r="B6" s="3"/>
      <c r="C6" s="3"/>
      <c r="D6" s="7"/>
      <c r="E6" s="10"/>
    </row>
    <row r="7" spans="1:5" s="11" customFormat="1" ht="10.8" thickBot="1" x14ac:dyDescent="0.25">
      <c r="A7" s="24" t="s">
        <v>19</v>
      </c>
      <c r="B7" s="25"/>
      <c r="C7" s="25"/>
      <c r="D7" s="26"/>
      <c r="E7" s="27">
        <f>SUM(E4:E6)</f>
        <v>0</v>
      </c>
    </row>
    <row r="8" spans="1:5" s="11" customFormat="1" ht="10.8" customHeight="1" thickBot="1" x14ac:dyDescent="0.25">
      <c r="A8" s="6"/>
      <c r="B8" s="1"/>
      <c r="C8" s="1"/>
      <c r="D8" s="7"/>
      <c r="E8" s="49"/>
    </row>
    <row r="9" spans="1:5" s="11" customFormat="1" ht="15" customHeight="1" x14ac:dyDescent="0.2">
      <c r="A9" s="28" t="s">
        <v>52</v>
      </c>
      <c r="B9" s="38"/>
      <c r="C9" s="29"/>
      <c r="D9" s="30"/>
      <c r="E9" s="31"/>
    </row>
    <row r="10" spans="1:5" s="11" customFormat="1" ht="10.199999999999999" x14ac:dyDescent="0.2">
      <c r="A10" s="19" t="s">
        <v>24</v>
      </c>
      <c r="B10" s="40">
        <v>329</v>
      </c>
      <c r="C10" s="18"/>
      <c r="D10" s="2"/>
      <c r="E10" s="20"/>
    </row>
    <row r="11" spans="1:5" s="11" customFormat="1" ht="10.199999999999999" x14ac:dyDescent="0.2">
      <c r="A11" s="19" t="s">
        <v>42</v>
      </c>
      <c r="B11" s="77">
        <v>98</v>
      </c>
      <c r="C11" s="18"/>
      <c r="D11" s="2"/>
      <c r="E11" s="20"/>
    </row>
    <row r="12" spans="1:5" s="11" customFormat="1" ht="10.199999999999999" x14ac:dyDescent="0.2">
      <c r="A12" s="19" t="s">
        <v>43</v>
      </c>
      <c r="B12" s="77">
        <v>111</v>
      </c>
      <c r="C12" s="18"/>
      <c r="D12" s="2"/>
      <c r="E12" s="20"/>
    </row>
    <row r="13" spans="1:5" s="11" customFormat="1" ht="10.199999999999999" x14ac:dyDescent="0.2">
      <c r="A13" s="19" t="s">
        <v>44</v>
      </c>
      <c r="B13" s="77">
        <v>120</v>
      </c>
      <c r="C13" s="18"/>
      <c r="D13" s="2"/>
      <c r="E13" s="20"/>
    </row>
    <row r="14" spans="1:5" s="11" customFormat="1" ht="10.199999999999999" x14ac:dyDescent="0.2">
      <c r="A14" s="19" t="s">
        <v>30</v>
      </c>
      <c r="B14" s="40">
        <v>208</v>
      </c>
      <c r="C14" s="18"/>
      <c r="D14" s="2"/>
      <c r="E14" s="20"/>
    </row>
    <row r="15" spans="1:5" s="11" customFormat="1" ht="10.199999999999999" x14ac:dyDescent="0.2">
      <c r="A15" s="4" t="s">
        <v>6</v>
      </c>
      <c r="B15" s="21"/>
      <c r="C15" s="21"/>
      <c r="D15" s="7"/>
      <c r="E15" s="8"/>
    </row>
    <row r="16" spans="1:5" s="48" customFormat="1" ht="10.199999999999999" x14ac:dyDescent="0.2">
      <c r="A16" s="59" t="s">
        <v>29</v>
      </c>
      <c r="B16" s="21" t="s">
        <v>7</v>
      </c>
      <c r="C16" s="21">
        <f>B10</f>
        <v>329</v>
      </c>
      <c r="D16" s="5"/>
      <c r="E16" s="10">
        <f t="shared" ref="E16:E20" si="0">D16*C16</f>
        <v>0</v>
      </c>
    </row>
    <row r="17" spans="1:10" s="53" customFormat="1" ht="10.199999999999999" x14ac:dyDescent="0.2">
      <c r="A17" s="6" t="s">
        <v>46</v>
      </c>
      <c r="B17" s="51" t="s">
        <v>8</v>
      </c>
      <c r="C17" s="52">
        <f>B14</f>
        <v>208</v>
      </c>
      <c r="D17" s="7"/>
      <c r="E17" s="10">
        <f t="shared" si="0"/>
        <v>0</v>
      </c>
      <c r="I17" s="7"/>
      <c r="J17" s="48"/>
    </row>
    <row r="18" spans="1:10" s="53" customFormat="1" ht="10.199999999999999" x14ac:dyDescent="0.2">
      <c r="A18" s="6" t="s">
        <v>45</v>
      </c>
      <c r="B18" s="51" t="s">
        <v>31</v>
      </c>
      <c r="C18" s="95">
        <f>B11*0.08</f>
        <v>7.84</v>
      </c>
      <c r="D18" s="7"/>
      <c r="E18" s="10">
        <f t="shared" si="0"/>
        <v>0</v>
      </c>
      <c r="I18" s="7"/>
      <c r="J18" s="48"/>
    </row>
    <row r="19" spans="1:10" s="17" customFormat="1" ht="12" customHeight="1" x14ac:dyDescent="0.3">
      <c r="A19" s="6" t="s">
        <v>47</v>
      </c>
      <c r="B19" s="3" t="s">
        <v>13</v>
      </c>
      <c r="C19" s="76">
        <f>(B12*0.06)*1.8</f>
        <v>11.988000000000001</v>
      </c>
      <c r="D19" s="7"/>
      <c r="E19" s="10">
        <f t="shared" si="0"/>
        <v>0</v>
      </c>
      <c r="F19" s="68"/>
    </row>
    <row r="20" spans="1:10" s="17" customFormat="1" ht="12" customHeight="1" x14ac:dyDescent="0.3">
      <c r="A20" s="6" t="s">
        <v>48</v>
      </c>
      <c r="B20" s="3" t="s">
        <v>13</v>
      </c>
      <c r="C20" s="76">
        <f>(B13*0.06)*1.45</f>
        <v>10.44</v>
      </c>
      <c r="D20" s="7"/>
      <c r="E20" s="10">
        <f t="shared" si="0"/>
        <v>0</v>
      </c>
      <c r="F20" s="68"/>
    </row>
    <row r="21" spans="1:10" s="11" customFormat="1" ht="10.199999999999999" x14ac:dyDescent="0.2">
      <c r="A21" s="9"/>
      <c r="B21" s="21"/>
      <c r="C21" s="21"/>
      <c r="D21" s="5"/>
      <c r="E21" s="34">
        <f>SUM(E16:E20)</f>
        <v>0</v>
      </c>
      <c r="J21" s="50"/>
    </row>
    <row r="22" spans="1:10" s="11" customFormat="1" ht="10.199999999999999" x14ac:dyDescent="0.2">
      <c r="A22" s="6"/>
      <c r="B22" s="3"/>
      <c r="C22" s="3"/>
      <c r="D22" s="7"/>
      <c r="E22" s="10"/>
    </row>
    <row r="23" spans="1:10" s="11" customFormat="1" ht="10.199999999999999" x14ac:dyDescent="0.2">
      <c r="A23" s="6"/>
      <c r="B23" s="3"/>
      <c r="C23" s="3"/>
      <c r="D23" s="7"/>
      <c r="E23" s="10"/>
    </row>
    <row r="24" spans="1:10" s="11" customFormat="1" ht="10.8" thickBot="1" x14ac:dyDescent="0.25">
      <c r="A24" s="24" t="s">
        <v>67</v>
      </c>
      <c r="B24" s="25"/>
      <c r="C24" s="25"/>
      <c r="D24" s="26"/>
      <c r="E24" s="27">
        <f>E21</f>
        <v>0</v>
      </c>
    </row>
    <row r="25" spans="1:10" s="11" customFormat="1" ht="10.8" thickBot="1" x14ac:dyDescent="0.25">
      <c r="A25" s="109"/>
      <c r="B25" s="114"/>
      <c r="C25" s="114"/>
      <c r="D25" s="107"/>
      <c r="E25" s="115"/>
    </row>
    <row r="26" spans="1:10" s="105" customFormat="1" ht="15" customHeight="1" x14ac:dyDescent="0.2">
      <c r="A26" s="28" t="s">
        <v>66</v>
      </c>
      <c r="B26" s="38"/>
      <c r="C26" s="29"/>
      <c r="D26" s="30"/>
      <c r="E26" s="31"/>
    </row>
    <row r="27" spans="1:10" s="105" customFormat="1" ht="10.199999999999999" x14ac:dyDescent="0.2">
      <c r="A27" s="19" t="s">
        <v>24</v>
      </c>
      <c r="B27" s="40">
        <v>36</v>
      </c>
      <c r="C27" s="18"/>
      <c r="D27" s="2"/>
      <c r="E27" s="20"/>
    </row>
    <row r="28" spans="1:10" s="105" customFormat="1" ht="10.199999999999999" x14ac:dyDescent="0.2">
      <c r="A28" s="4" t="s">
        <v>49</v>
      </c>
      <c r="B28" s="21"/>
      <c r="C28" s="21"/>
      <c r="D28" s="7"/>
      <c r="E28" s="8"/>
    </row>
    <row r="29" spans="1:10" s="105" customFormat="1" ht="10.199999999999999" x14ac:dyDescent="0.2">
      <c r="A29" s="59" t="s">
        <v>29</v>
      </c>
      <c r="B29" s="21" t="s">
        <v>7</v>
      </c>
      <c r="C29" s="21">
        <f>B27</f>
        <v>36</v>
      </c>
      <c r="D29" s="5"/>
      <c r="E29" s="10">
        <f t="shared" ref="E29:E30" si="1">D29*C29</f>
        <v>0</v>
      </c>
    </row>
    <row r="30" spans="1:10" s="105" customFormat="1" ht="10.199999999999999" x14ac:dyDescent="0.2">
      <c r="A30" s="59" t="s">
        <v>64</v>
      </c>
      <c r="B30" s="21" t="s">
        <v>13</v>
      </c>
      <c r="C30" s="76">
        <f>(B27*0.3)*1.4</f>
        <v>15.119999999999997</v>
      </c>
      <c r="D30" s="5"/>
      <c r="E30" s="10">
        <f t="shared" si="1"/>
        <v>0</v>
      </c>
    </row>
    <row r="31" spans="1:10" s="105" customFormat="1" ht="10.199999999999999" x14ac:dyDescent="0.2">
      <c r="A31" s="59" t="s">
        <v>65</v>
      </c>
      <c r="B31" s="21" t="s">
        <v>7</v>
      </c>
      <c r="C31" s="21">
        <f>B27</f>
        <v>36</v>
      </c>
      <c r="D31" s="5"/>
      <c r="E31" s="10">
        <f t="shared" ref="E31" si="2">D31*C31</f>
        <v>0</v>
      </c>
    </row>
    <row r="32" spans="1:10" s="105" customFormat="1" ht="10.199999999999999" x14ac:dyDescent="0.2">
      <c r="A32" s="9"/>
      <c r="B32" s="21"/>
      <c r="C32" s="21"/>
      <c r="D32" s="5"/>
      <c r="E32" s="34">
        <f>SUM(E29:E31)</f>
        <v>0</v>
      </c>
    </row>
    <row r="33" spans="1:10" s="108" customFormat="1" ht="10.199999999999999" x14ac:dyDescent="0.2">
      <c r="A33" s="6"/>
      <c r="B33" s="3"/>
      <c r="C33" s="3"/>
      <c r="D33" s="7"/>
      <c r="E33" s="10"/>
    </row>
    <row r="34" spans="1:10" s="110" customFormat="1" ht="10.8" thickBot="1" x14ac:dyDescent="0.25">
      <c r="A34" s="24" t="s">
        <v>11</v>
      </c>
      <c r="B34" s="25"/>
      <c r="C34" s="25"/>
      <c r="D34" s="26"/>
      <c r="E34" s="27">
        <f>E32</f>
        <v>0</v>
      </c>
      <c r="I34" s="107"/>
      <c r="J34" s="108"/>
    </row>
    <row r="35" spans="1:10" s="110" customFormat="1" ht="10.8" thickBot="1" x14ac:dyDescent="0.25">
      <c r="A35" s="6"/>
      <c r="B35" s="1"/>
      <c r="C35" s="1"/>
      <c r="D35" s="7"/>
      <c r="E35" s="49"/>
      <c r="I35" s="107"/>
      <c r="J35" s="108"/>
    </row>
    <row r="36" spans="1:10" s="112" customFormat="1" ht="12" customHeight="1" x14ac:dyDescent="0.3">
      <c r="A36" s="28" t="s">
        <v>53</v>
      </c>
      <c r="B36" s="38"/>
      <c r="C36" s="29"/>
      <c r="D36" s="30"/>
      <c r="E36" s="31"/>
      <c r="F36" s="111"/>
    </row>
    <row r="37" spans="1:10" s="112" customFormat="1" ht="12" customHeight="1" x14ac:dyDescent="0.3">
      <c r="A37" s="19" t="s">
        <v>24</v>
      </c>
      <c r="B37" s="40">
        <f>13+5</f>
        <v>18</v>
      </c>
      <c r="C37" s="18"/>
      <c r="D37" s="2"/>
      <c r="E37" s="20"/>
      <c r="F37" s="111"/>
    </row>
    <row r="38" spans="1:10" s="105" customFormat="1" ht="10.199999999999999" x14ac:dyDescent="0.2">
      <c r="A38" s="4" t="s">
        <v>49</v>
      </c>
      <c r="B38" s="21"/>
      <c r="C38" s="21"/>
      <c r="D38" s="7"/>
      <c r="E38" s="8"/>
      <c r="J38" s="113"/>
    </row>
    <row r="39" spans="1:10" s="105" customFormat="1" ht="10.199999999999999" x14ac:dyDescent="0.2">
      <c r="A39" s="59" t="s">
        <v>29</v>
      </c>
      <c r="B39" s="21" t="s">
        <v>7</v>
      </c>
      <c r="C39" s="21">
        <f>B37</f>
        <v>18</v>
      </c>
      <c r="D39" s="5"/>
      <c r="E39" s="10">
        <f t="shared" ref="E39:E41" si="3">D39*C39</f>
        <v>0</v>
      </c>
    </row>
    <row r="40" spans="1:10" s="105" customFormat="1" ht="10.199999999999999" x14ac:dyDescent="0.2">
      <c r="A40" s="59" t="s">
        <v>50</v>
      </c>
      <c r="B40" s="21" t="s">
        <v>13</v>
      </c>
      <c r="C40" s="76">
        <f>(B37*0.1)*1.45</f>
        <v>2.61</v>
      </c>
      <c r="D40" s="5"/>
      <c r="E40" s="10">
        <f t="shared" si="3"/>
        <v>0</v>
      </c>
    </row>
    <row r="41" spans="1:10" s="105" customFormat="1" ht="10.199999999999999" x14ac:dyDescent="0.2">
      <c r="A41" s="59" t="s">
        <v>51</v>
      </c>
      <c r="B41" s="21" t="s">
        <v>7</v>
      </c>
      <c r="C41" s="21">
        <v>5</v>
      </c>
      <c r="D41" s="5"/>
      <c r="E41" s="10">
        <f t="shared" si="3"/>
        <v>0</v>
      </c>
    </row>
    <row r="42" spans="1:10" s="105" customFormat="1" ht="10.199999999999999" x14ac:dyDescent="0.2">
      <c r="A42" s="9"/>
      <c r="B42" s="21"/>
      <c r="C42" s="21"/>
      <c r="D42" s="5"/>
      <c r="E42" s="34">
        <f>SUM(E39:E41)</f>
        <v>0</v>
      </c>
    </row>
    <row r="43" spans="1:10" s="11" customFormat="1" ht="15" customHeight="1" x14ac:dyDescent="0.2">
      <c r="A43" s="6"/>
      <c r="B43" s="3"/>
      <c r="C43" s="3"/>
      <c r="D43" s="7"/>
      <c r="E43" s="10"/>
    </row>
    <row r="44" spans="1:10" s="11" customFormat="1" ht="10.8" thickBot="1" x14ac:dyDescent="0.25">
      <c r="A44" s="24" t="s">
        <v>11</v>
      </c>
      <c r="B44" s="25"/>
      <c r="C44" s="25"/>
      <c r="D44" s="26"/>
      <c r="E44" s="27">
        <f>E42</f>
        <v>0</v>
      </c>
    </row>
    <row r="45" spans="1:10" s="11" customFormat="1" ht="10.8" thickBot="1" x14ac:dyDescent="0.25">
      <c r="A45" s="6"/>
      <c r="B45" s="1"/>
      <c r="C45" s="1"/>
      <c r="D45" s="7"/>
      <c r="E45" s="49"/>
    </row>
    <row r="46" spans="1:10" s="48" customFormat="1" ht="10.199999999999999" x14ac:dyDescent="0.2">
      <c r="A46" s="28" t="s">
        <v>36</v>
      </c>
      <c r="B46" s="38"/>
      <c r="C46" s="29"/>
      <c r="D46" s="30"/>
      <c r="E46" s="31"/>
    </row>
    <row r="47" spans="1:10" s="11" customFormat="1" ht="10.199999999999999" x14ac:dyDescent="0.2">
      <c r="A47" s="32" t="s">
        <v>38</v>
      </c>
      <c r="B47" s="77" t="s">
        <v>5</v>
      </c>
      <c r="C47" s="77">
        <v>9</v>
      </c>
      <c r="D47" s="78"/>
      <c r="E47" s="34">
        <f>C47*D47</f>
        <v>0</v>
      </c>
    </row>
    <row r="48" spans="1:10" s="11" customFormat="1" ht="10.199999999999999" x14ac:dyDescent="0.2">
      <c r="A48" s="6" t="s">
        <v>12</v>
      </c>
      <c r="B48" s="3"/>
      <c r="C48" s="3"/>
      <c r="D48" s="7"/>
      <c r="E48" s="10"/>
    </row>
    <row r="49" spans="1:10" s="11" customFormat="1" ht="10.199999999999999" x14ac:dyDescent="0.2">
      <c r="A49" s="6" t="s">
        <v>28</v>
      </c>
      <c r="B49" s="3"/>
      <c r="C49" s="3"/>
      <c r="D49" s="7"/>
      <c r="E49" s="10"/>
      <c r="J49" s="50"/>
    </row>
    <row r="50" spans="1:10" s="11" customFormat="1" ht="10.199999999999999" x14ac:dyDescent="0.2">
      <c r="A50" s="6" t="s">
        <v>20</v>
      </c>
      <c r="B50" s="3"/>
      <c r="C50" s="3"/>
      <c r="D50" s="7"/>
      <c r="E50" s="10"/>
    </row>
    <row r="51" spans="1:10" s="11" customFormat="1" ht="10.199999999999999" x14ac:dyDescent="0.2">
      <c r="A51" s="6" t="s">
        <v>10</v>
      </c>
      <c r="B51" s="3"/>
      <c r="C51" s="3"/>
      <c r="D51" s="7"/>
      <c r="E51" s="10"/>
    </row>
    <row r="52" spans="1:10" s="11" customFormat="1" ht="10.199999999999999" x14ac:dyDescent="0.2">
      <c r="A52" s="6"/>
      <c r="B52" s="1"/>
      <c r="C52" s="1"/>
      <c r="D52" s="7"/>
      <c r="E52" s="20"/>
    </row>
    <row r="53" spans="1:10" s="11" customFormat="1" ht="15" customHeight="1" x14ac:dyDescent="0.2">
      <c r="A53" s="32" t="s">
        <v>37</v>
      </c>
      <c r="B53" s="77" t="s">
        <v>5</v>
      </c>
      <c r="C53" s="77">
        <v>85</v>
      </c>
      <c r="D53" s="78"/>
      <c r="E53" s="34">
        <f>C53*D53</f>
        <v>0</v>
      </c>
    </row>
    <row r="54" spans="1:10" s="11" customFormat="1" ht="10.199999999999999" x14ac:dyDescent="0.2">
      <c r="A54" s="6" t="s">
        <v>12</v>
      </c>
      <c r="B54" s="3"/>
      <c r="C54" s="3"/>
      <c r="D54" s="7"/>
      <c r="E54" s="10"/>
    </row>
    <row r="55" spans="1:10" s="11" customFormat="1" ht="10.199999999999999" x14ac:dyDescent="0.2">
      <c r="A55" s="6" t="s">
        <v>23</v>
      </c>
      <c r="B55" s="3"/>
      <c r="C55" s="3"/>
      <c r="D55" s="7"/>
      <c r="E55" s="10"/>
    </row>
    <row r="56" spans="1:10" s="48" customFormat="1" ht="10.199999999999999" x14ac:dyDescent="0.2">
      <c r="A56" s="6" t="s">
        <v>22</v>
      </c>
      <c r="B56" s="3"/>
      <c r="C56" s="3"/>
      <c r="D56" s="7"/>
      <c r="E56" s="10"/>
    </row>
    <row r="57" spans="1:10" s="11" customFormat="1" ht="10.199999999999999" x14ac:dyDescent="0.2">
      <c r="A57" s="6" t="s">
        <v>10</v>
      </c>
      <c r="B57" s="3"/>
      <c r="C57" s="3"/>
      <c r="D57" s="7"/>
      <c r="E57" s="10"/>
    </row>
    <row r="58" spans="1:10" s="11" customFormat="1" ht="10.199999999999999" x14ac:dyDescent="0.2">
      <c r="A58" s="6"/>
      <c r="B58" s="1"/>
      <c r="C58" s="1"/>
      <c r="D58" s="7"/>
      <c r="E58" s="20"/>
    </row>
    <row r="59" spans="1:10" s="11" customFormat="1" ht="10.199999999999999" x14ac:dyDescent="0.2">
      <c r="A59" s="109"/>
      <c r="B59" s="114"/>
      <c r="C59" s="114"/>
      <c r="D59" s="107"/>
      <c r="E59" s="106"/>
      <c r="J59" s="50"/>
    </row>
    <row r="60" spans="1:10" s="11" customFormat="1" ht="10.199999999999999" x14ac:dyDescent="0.2">
      <c r="A60" s="32" t="s">
        <v>9</v>
      </c>
      <c r="B60" s="33" t="s">
        <v>5</v>
      </c>
      <c r="C60" s="88">
        <v>343</v>
      </c>
      <c r="D60" s="78"/>
      <c r="E60" s="34">
        <f>C60*D60</f>
        <v>0</v>
      </c>
    </row>
    <row r="61" spans="1:10" s="11" customFormat="1" ht="10.199999999999999" x14ac:dyDescent="0.2">
      <c r="A61" s="6" t="s">
        <v>12</v>
      </c>
      <c r="B61" s="3"/>
      <c r="C61" s="3"/>
      <c r="D61" s="7"/>
      <c r="E61" s="10"/>
    </row>
    <row r="62" spans="1:10" s="11" customFormat="1" ht="10.199999999999999" x14ac:dyDescent="0.2">
      <c r="A62" s="6" t="s">
        <v>21</v>
      </c>
      <c r="B62" s="3"/>
      <c r="C62" s="3"/>
      <c r="D62" s="7"/>
      <c r="E62" s="10"/>
    </row>
    <row r="63" spans="1:10" s="11" customFormat="1" ht="15" customHeight="1" x14ac:dyDescent="0.2">
      <c r="A63" s="6" t="s">
        <v>20</v>
      </c>
      <c r="B63" s="3"/>
      <c r="C63" s="3"/>
      <c r="D63" s="7"/>
      <c r="E63" s="10"/>
    </row>
    <row r="64" spans="1:10" s="11" customFormat="1" ht="10.199999999999999" x14ac:dyDescent="0.2">
      <c r="A64" s="6" t="s">
        <v>10</v>
      </c>
      <c r="B64" s="3"/>
      <c r="C64" s="3"/>
      <c r="D64" s="7"/>
      <c r="E64" s="10"/>
    </row>
    <row r="65" spans="1:5" s="11" customFormat="1" ht="10.199999999999999" x14ac:dyDescent="0.2">
      <c r="A65" s="6"/>
      <c r="B65" s="1"/>
      <c r="C65" s="1"/>
      <c r="D65" s="7"/>
      <c r="E65" s="10"/>
    </row>
    <row r="66" spans="1:5" s="11" customFormat="1" ht="10.199999999999999" x14ac:dyDescent="0.2">
      <c r="A66" s="32" t="s">
        <v>39</v>
      </c>
      <c r="B66" s="33" t="s">
        <v>5</v>
      </c>
      <c r="C66" s="88">
        <v>300</v>
      </c>
      <c r="D66" s="78"/>
      <c r="E66" s="34">
        <f>C66*D66</f>
        <v>0</v>
      </c>
    </row>
    <row r="67" spans="1:5" s="11" customFormat="1" ht="10.199999999999999" x14ac:dyDescent="0.2">
      <c r="A67" s="6" t="s">
        <v>12</v>
      </c>
      <c r="B67" s="3"/>
      <c r="C67" s="3"/>
      <c r="D67" s="7"/>
      <c r="E67" s="10"/>
    </row>
    <row r="68" spans="1:5" s="11" customFormat="1" ht="10.199999999999999" x14ac:dyDescent="0.2">
      <c r="A68" s="6" t="s">
        <v>21</v>
      </c>
      <c r="B68" s="3"/>
      <c r="C68" s="3"/>
      <c r="D68" s="7"/>
      <c r="E68" s="10"/>
    </row>
    <row r="69" spans="1:5" s="11" customFormat="1" ht="10.199999999999999" x14ac:dyDescent="0.2">
      <c r="A69" s="6" t="s">
        <v>20</v>
      </c>
      <c r="B69" s="3"/>
      <c r="C69" s="3"/>
      <c r="D69" s="7"/>
      <c r="E69" s="10"/>
    </row>
    <row r="70" spans="1:5" s="11" customFormat="1" ht="10.199999999999999" x14ac:dyDescent="0.2">
      <c r="A70" s="6" t="s">
        <v>10</v>
      </c>
      <c r="B70" s="3"/>
      <c r="C70" s="3"/>
      <c r="D70" s="7"/>
      <c r="E70" s="10"/>
    </row>
    <row r="71" spans="1:5" s="11" customFormat="1" ht="10.199999999999999" x14ac:dyDescent="0.2">
      <c r="A71" s="6"/>
      <c r="B71" s="1"/>
      <c r="C71" s="1"/>
      <c r="D71" s="7"/>
      <c r="E71" s="10"/>
    </row>
    <row r="72" spans="1:5" s="11" customFormat="1" ht="10.199999999999999" x14ac:dyDescent="0.2">
      <c r="A72" s="32" t="s">
        <v>40</v>
      </c>
      <c r="B72" s="33" t="s">
        <v>41</v>
      </c>
      <c r="C72" s="88">
        <v>1</v>
      </c>
      <c r="D72" s="78"/>
      <c r="E72" s="34">
        <f>C72*D72</f>
        <v>0</v>
      </c>
    </row>
    <row r="73" spans="1:5" s="11" customFormat="1" ht="10.199999999999999" x14ac:dyDescent="0.2">
      <c r="A73" s="6" t="s">
        <v>12</v>
      </c>
      <c r="B73" s="3"/>
      <c r="C73" s="3"/>
      <c r="D73" s="7"/>
      <c r="E73" s="10"/>
    </row>
    <row r="74" spans="1:5" s="11" customFormat="1" ht="10.199999999999999" x14ac:dyDescent="0.2">
      <c r="A74" s="6" t="s">
        <v>21</v>
      </c>
      <c r="B74" s="3"/>
      <c r="C74" s="3"/>
      <c r="D74" s="7"/>
      <c r="E74" s="10"/>
    </row>
    <row r="75" spans="1:5" s="11" customFormat="1" ht="10.199999999999999" x14ac:dyDescent="0.2">
      <c r="A75" s="6" t="s">
        <v>20</v>
      </c>
      <c r="B75" s="3"/>
      <c r="C75" s="3"/>
      <c r="D75" s="7"/>
      <c r="E75" s="10"/>
    </row>
    <row r="76" spans="1:5" s="105" customFormat="1" ht="10.199999999999999" x14ac:dyDescent="0.2">
      <c r="A76" s="6" t="s">
        <v>10</v>
      </c>
      <c r="B76" s="3"/>
      <c r="C76" s="3"/>
      <c r="D76" s="7"/>
      <c r="E76" s="10"/>
    </row>
    <row r="77" spans="1:5" s="105" customFormat="1" ht="10.199999999999999" x14ac:dyDescent="0.2">
      <c r="A77" s="6"/>
      <c r="B77" s="1"/>
      <c r="C77" s="1"/>
      <c r="D77" s="7"/>
      <c r="E77" s="10"/>
    </row>
    <row r="78" spans="1:5" s="105" customFormat="1" ht="10.8" thickBot="1" x14ac:dyDescent="0.25">
      <c r="A78" s="24" t="s">
        <v>67</v>
      </c>
      <c r="B78" s="25"/>
      <c r="C78" s="25"/>
      <c r="D78" s="26"/>
      <c r="E78" s="27">
        <f>E47+E53+E60+E66+E72</f>
        <v>0</v>
      </c>
    </row>
    <row r="79" spans="1:5" s="105" customFormat="1" ht="10.8" thickBot="1" x14ac:dyDescent="0.25">
      <c r="A79" s="6"/>
      <c r="B79" s="1"/>
      <c r="C79" s="1"/>
      <c r="D79" s="7"/>
      <c r="E79" s="49"/>
    </row>
    <row r="80" spans="1:5" s="105" customFormat="1" thickBot="1" x14ac:dyDescent="0.3">
      <c r="A80" s="98" t="s">
        <v>32</v>
      </c>
      <c r="B80" s="99"/>
      <c r="C80" s="99"/>
      <c r="D80" s="100"/>
      <c r="E80" s="101"/>
    </row>
    <row r="81" spans="1:7" s="105" customFormat="1" ht="10.199999999999999" x14ac:dyDescent="0.2">
      <c r="A81" s="62" t="s">
        <v>33</v>
      </c>
      <c r="B81" s="90"/>
      <c r="C81" s="90"/>
      <c r="D81" s="91"/>
      <c r="E81" s="92"/>
    </row>
    <row r="82" spans="1:7" s="11" customFormat="1" ht="10.199999999999999" x14ac:dyDescent="0.2">
      <c r="A82" s="6"/>
      <c r="B82" s="3"/>
      <c r="C82" s="3"/>
      <c r="D82" s="7"/>
      <c r="E82" s="10"/>
    </row>
    <row r="83" spans="1:7" s="11" customFormat="1" ht="10.199999999999999" x14ac:dyDescent="0.2">
      <c r="A83" s="93" t="s">
        <v>59</v>
      </c>
      <c r="B83" s="3"/>
      <c r="C83" s="1"/>
      <c r="D83" s="7"/>
      <c r="E83" s="10"/>
    </row>
    <row r="84" spans="1:7" s="11" customFormat="1" ht="10.199999999999999" x14ac:dyDescent="0.2">
      <c r="A84" s="6" t="s">
        <v>56</v>
      </c>
      <c r="B84" s="3" t="s">
        <v>34</v>
      </c>
      <c r="C84" s="1">
        <v>1</v>
      </c>
      <c r="D84" s="7"/>
      <c r="E84" s="34">
        <f>C84*D84</f>
        <v>0</v>
      </c>
      <c r="G84" s="48"/>
    </row>
    <row r="85" spans="1:7" s="11" customFormat="1" ht="10.199999999999999" x14ac:dyDescent="0.2">
      <c r="A85" s="6"/>
      <c r="B85" s="3"/>
      <c r="C85" s="3"/>
      <c r="D85" s="7"/>
      <c r="E85" s="10"/>
    </row>
    <row r="86" spans="1:7" s="11" customFormat="1" ht="10.199999999999999" x14ac:dyDescent="0.2">
      <c r="A86" s="93" t="s">
        <v>58</v>
      </c>
      <c r="B86" s="3"/>
      <c r="C86" s="1"/>
      <c r="D86" s="7"/>
      <c r="E86" s="10"/>
    </row>
    <row r="87" spans="1:7" s="11" customFormat="1" ht="10.199999999999999" x14ac:dyDescent="0.2">
      <c r="A87" s="6" t="s">
        <v>56</v>
      </c>
      <c r="B87" s="3" t="s">
        <v>34</v>
      </c>
      <c r="C87" s="1">
        <v>3</v>
      </c>
      <c r="D87" s="7"/>
      <c r="E87" s="34">
        <f>C87*D87</f>
        <v>0</v>
      </c>
    </row>
    <row r="88" spans="1:7" s="11" customFormat="1" ht="10.199999999999999" x14ac:dyDescent="0.2">
      <c r="A88" s="6"/>
      <c r="B88" s="3"/>
      <c r="C88" s="3"/>
      <c r="D88" s="7"/>
      <c r="E88" s="10"/>
    </row>
    <row r="89" spans="1:7" s="11" customFormat="1" ht="10.199999999999999" x14ac:dyDescent="0.2">
      <c r="A89" s="93" t="s">
        <v>54</v>
      </c>
      <c r="B89" s="3"/>
      <c r="C89" s="1"/>
      <c r="D89" s="7"/>
      <c r="E89" s="10"/>
    </row>
    <row r="90" spans="1:7" s="11" customFormat="1" ht="10.199999999999999" x14ac:dyDescent="0.2">
      <c r="A90" s="6" t="s">
        <v>56</v>
      </c>
      <c r="B90" s="3" t="s">
        <v>34</v>
      </c>
      <c r="C90" s="1">
        <v>2</v>
      </c>
      <c r="D90" s="7"/>
      <c r="E90" s="34">
        <f>C90*D90</f>
        <v>0</v>
      </c>
      <c r="G90" s="48"/>
    </row>
    <row r="91" spans="1:7" s="11" customFormat="1" ht="10.199999999999999" x14ac:dyDescent="0.2">
      <c r="A91" s="6"/>
      <c r="B91" s="3"/>
      <c r="C91" s="3"/>
      <c r="D91" s="7"/>
      <c r="E91" s="10"/>
    </row>
    <row r="92" spans="1:7" s="11" customFormat="1" ht="10.199999999999999" x14ac:dyDescent="0.2">
      <c r="A92" s="93" t="s">
        <v>55</v>
      </c>
      <c r="B92" s="3"/>
      <c r="C92" s="1"/>
      <c r="D92" s="7"/>
      <c r="E92" s="10"/>
    </row>
    <row r="93" spans="1:7" s="11" customFormat="1" ht="10.199999999999999" x14ac:dyDescent="0.2">
      <c r="A93" s="6" t="s">
        <v>56</v>
      </c>
      <c r="B93" s="3" t="s">
        <v>34</v>
      </c>
      <c r="C93" s="1">
        <v>2</v>
      </c>
      <c r="D93" s="7"/>
      <c r="E93" s="34">
        <f>C93*D93</f>
        <v>0</v>
      </c>
    </row>
    <row r="94" spans="1:7" s="11" customFormat="1" ht="10.199999999999999" x14ac:dyDescent="0.2">
      <c r="A94" s="9"/>
      <c r="B94" s="21"/>
      <c r="C94" s="21"/>
      <c r="D94" s="5"/>
      <c r="E94" s="10"/>
    </row>
    <row r="95" spans="1:7" s="11" customFormat="1" ht="10.199999999999999" x14ac:dyDescent="0.2">
      <c r="A95" s="93" t="s">
        <v>57</v>
      </c>
      <c r="B95" s="3"/>
      <c r="C95" s="1"/>
      <c r="D95" s="7"/>
      <c r="E95" s="10"/>
    </row>
    <row r="96" spans="1:7" s="11" customFormat="1" ht="10.199999999999999" x14ac:dyDescent="0.2">
      <c r="A96" s="6" t="s">
        <v>56</v>
      </c>
      <c r="B96" s="3" t="s">
        <v>34</v>
      </c>
      <c r="C96" s="1">
        <v>1</v>
      </c>
      <c r="D96" s="7"/>
      <c r="E96" s="34">
        <f>C96*D96</f>
        <v>0</v>
      </c>
      <c r="G96" s="48"/>
    </row>
    <row r="97" spans="1:7" s="11" customFormat="1" ht="10.199999999999999" x14ac:dyDescent="0.2">
      <c r="A97" s="6"/>
      <c r="B97" s="3"/>
      <c r="C97" s="3"/>
      <c r="D97" s="7"/>
      <c r="E97" s="10"/>
    </row>
    <row r="98" spans="1:7" s="11" customFormat="1" ht="10.8" thickBot="1" x14ac:dyDescent="0.25">
      <c r="A98" s="24" t="s">
        <v>35</v>
      </c>
      <c r="B98" s="25"/>
      <c r="C98" s="25"/>
      <c r="D98" s="26"/>
      <c r="E98" s="27">
        <f>SUM(E82:E96)</f>
        <v>0</v>
      </c>
    </row>
    <row r="99" spans="1:7" s="11" customFormat="1" ht="10.199999999999999" x14ac:dyDescent="0.2">
      <c r="A99" s="6"/>
      <c r="B99" s="1"/>
      <c r="C99" s="1"/>
      <c r="D99" s="7"/>
      <c r="E99" s="49"/>
    </row>
    <row r="100" spans="1:7" s="11" customFormat="1" ht="10.8" thickBot="1" x14ac:dyDescent="0.25">
      <c r="A100" s="6"/>
      <c r="B100" s="1"/>
      <c r="C100" s="1"/>
      <c r="D100" s="7"/>
      <c r="E100" s="49"/>
    </row>
    <row r="101" spans="1:7" s="11" customFormat="1" ht="10.199999999999999" x14ac:dyDescent="0.2">
      <c r="A101" s="62" t="s">
        <v>61</v>
      </c>
      <c r="B101" s="63"/>
      <c r="C101" s="64"/>
      <c r="D101" s="65"/>
      <c r="E101" s="66"/>
    </row>
    <row r="102" spans="1:7" x14ac:dyDescent="0.25">
      <c r="A102" s="6" t="s">
        <v>15</v>
      </c>
      <c r="B102" s="3" t="s">
        <v>7</v>
      </c>
      <c r="C102" s="67">
        <v>50</v>
      </c>
      <c r="D102" s="7"/>
      <c r="E102" s="10">
        <f t="shared" ref="E102" si="4">C102*D102</f>
        <v>0</v>
      </c>
    </row>
    <row r="103" spans="1:7" s="11" customFormat="1" ht="10.199999999999999" x14ac:dyDescent="0.2">
      <c r="A103" s="70" t="s">
        <v>16</v>
      </c>
      <c r="B103" s="3" t="s">
        <v>7</v>
      </c>
      <c r="C103" s="67">
        <v>50</v>
      </c>
      <c r="D103" s="7"/>
      <c r="E103" s="10">
        <f t="shared" ref="E103:E105" si="5">C103*D103</f>
        <v>0</v>
      </c>
    </row>
    <row r="104" spans="1:7" s="11" customFormat="1" ht="10.199999999999999" x14ac:dyDescent="0.2">
      <c r="A104" s="6" t="s">
        <v>17</v>
      </c>
      <c r="B104" s="3" t="s">
        <v>7</v>
      </c>
      <c r="C104" s="67">
        <v>50</v>
      </c>
      <c r="D104" s="7"/>
      <c r="E104" s="10">
        <f t="shared" si="5"/>
        <v>0</v>
      </c>
    </row>
    <row r="105" spans="1:7" s="11" customFormat="1" ht="10.199999999999999" x14ac:dyDescent="0.2">
      <c r="A105" s="70" t="s">
        <v>18</v>
      </c>
      <c r="B105" s="3" t="s">
        <v>7</v>
      </c>
      <c r="C105" s="67">
        <v>50</v>
      </c>
      <c r="D105" s="7"/>
      <c r="E105" s="10">
        <f t="shared" si="5"/>
        <v>0</v>
      </c>
      <c r="G105" s="94"/>
    </row>
    <row r="106" spans="1:7" s="11" customFormat="1" ht="10.8" thickBot="1" x14ac:dyDescent="0.25">
      <c r="A106" s="72"/>
      <c r="B106" s="73"/>
      <c r="C106" s="73"/>
      <c r="D106" s="74"/>
      <c r="E106" s="75">
        <f>SUM(E102:E105)</f>
        <v>0</v>
      </c>
      <c r="G106" s="94"/>
    </row>
    <row r="107" spans="1:7" s="11" customFormat="1" ht="10.8" thickBot="1" x14ac:dyDescent="0.25">
      <c r="A107" s="6"/>
      <c r="B107" s="1"/>
      <c r="C107" s="1"/>
      <c r="D107" s="7"/>
      <c r="E107" s="65"/>
    </row>
    <row r="108" spans="1:7" s="11" customFormat="1" ht="10.8" thickBot="1" x14ac:dyDescent="0.25">
      <c r="A108" s="35" t="s">
        <v>27</v>
      </c>
      <c r="B108" s="36"/>
      <c r="C108" s="60"/>
      <c r="D108" s="54"/>
      <c r="E108" s="37">
        <f>D108</f>
        <v>0</v>
      </c>
      <c r="G108" s="94"/>
    </row>
    <row r="109" spans="1:7" s="11" customFormat="1" ht="14.4" thickBot="1" x14ac:dyDescent="0.3">
      <c r="A109" s="12"/>
      <c r="B109" s="22"/>
      <c r="C109" s="55"/>
      <c r="D109" s="13"/>
      <c r="E109" s="14"/>
      <c r="G109" s="94"/>
    </row>
    <row r="110" spans="1:7" s="11" customFormat="1" thickBot="1" x14ac:dyDescent="0.3">
      <c r="A110" s="44" t="s">
        <v>14</v>
      </c>
      <c r="B110" s="45"/>
      <c r="C110" s="45"/>
      <c r="D110" s="46"/>
      <c r="E110" s="39">
        <f>E108+E106+E98+E78+E44+E34+E24+E7</f>
        <v>0</v>
      </c>
    </row>
    <row r="111" spans="1:7" s="11" customFormat="1" ht="12.6" thickBot="1" x14ac:dyDescent="0.3">
      <c r="A111" s="80" t="s">
        <v>25</v>
      </c>
      <c r="B111" s="81"/>
      <c r="C111" s="82"/>
      <c r="D111" s="83"/>
      <c r="E111" s="84">
        <f>E110/100*21</f>
        <v>0</v>
      </c>
      <c r="G111" s="94"/>
    </row>
    <row r="112" spans="1:7" s="11" customFormat="1" thickBot="1" x14ac:dyDescent="0.3">
      <c r="A112" s="86" t="s">
        <v>26</v>
      </c>
      <c r="B112" s="82"/>
      <c r="C112" s="82"/>
      <c r="D112" s="87"/>
      <c r="E112" s="39">
        <f>SUM(E110:E111)</f>
        <v>0</v>
      </c>
      <c r="G112" s="94"/>
    </row>
    <row r="113" spans="1:7" s="11" customFormat="1" x14ac:dyDescent="0.25">
      <c r="A113" s="16"/>
      <c r="B113" s="23"/>
      <c r="C113" s="23"/>
      <c r="D113" s="16"/>
      <c r="E113" s="56"/>
    </row>
    <row r="114" spans="1:7" s="11" customFormat="1" ht="13.5" customHeight="1" x14ac:dyDescent="0.25">
      <c r="A114" s="47"/>
      <c r="B114" s="102"/>
      <c r="C114" s="102"/>
      <c r="D114" s="47"/>
      <c r="E114" s="47"/>
      <c r="G114" s="94"/>
    </row>
    <row r="115" spans="1:7" s="11" customFormat="1" ht="13.2" x14ac:dyDescent="0.25">
      <c r="A115" s="103"/>
      <c r="B115" s="102"/>
      <c r="C115" s="102"/>
      <c r="D115" s="47"/>
      <c r="E115" s="104"/>
      <c r="G115" s="94"/>
    </row>
    <row r="116" spans="1:7" s="11" customFormat="1" x14ac:dyDescent="0.25">
      <c r="A116" s="16"/>
      <c r="B116" s="23"/>
      <c r="C116" s="89"/>
      <c r="D116" s="16"/>
      <c r="E116" s="16"/>
    </row>
    <row r="117" spans="1:7" s="11" customFormat="1" x14ac:dyDescent="0.25">
      <c r="A117" s="16"/>
      <c r="B117" s="23"/>
      <c r="C117" s="23"/>
      <c r="D117" s="16"/>
      <c r="E117" s="16"/>
    </row>
    <row r="118" spans="1:7" s="11" customFormat="1" x14ac:dyDescent="0.25">
      <c r="A118" s="16"/>
      <c r="B118" s="23"/>
      <c r="C118" s="23"/>
      <c r="D118" s="16"/>
      <c r="E118" s="16"/>
    </row>
    <row r="119" spans="1:7" s="11" customFormat="1" x14ac:dyDescent="0.25">
      <c r="A119" s="16"/>
      <c r="B119" s="23"/>
      <c r="C119" s="23"/>
      <c r="D119" s="16"/>
      <c r="E119" s="16"/>
    </row>
    <row r="120" spans="1:7" s="11" customFormat="1" x14ac:dyDescent="0.25">
      <c r="A120" s="16"/>
      <c r="B120" s="23"/>
      <c r="C120" s="23"/>
      <c r="D120" s="16"/>
      <c r="E120" s="16"/>
      <c r="G120" s="94"/>
    </row>
    <row r="121" spans="1:7" s="11" customFormat="1" x14ac:dyDescent="0.25">
      <c r="A121" s="16"/>
      <c r="B121" s="23"/>
      <c r="C121" s="23"/>
      <c r="D121" s="16"/>
      <c r="E121" s="16"/>
      <c r="G121" s="94"/>
    </row>
    <row r="122" spans="1:7" s="11" customFormat="1" x14ac:dyDescent="0.25">
      <c r="A122" s="16"/>
      <c r="B122" s="23"/>
      <c r="C122" s="23"/>
      <c r="D122" s="16"/>
      <c r="E122" s="16"/>
    </row>
    <row r="123" spans="1:7" s="11" customFormat="1" ht="13.5" customHeight="1" x14ac:dyDescent="0.25">
      <c r="A123" s="16"/>
      <c r="B123" s="23"/>
      <c r="C123" s="23"/>
      <c r="D123" s="16"/>
      <c r="E123" s="16"/>
      <c r="G123" s="94"/>
    </row>
    <row r="124" spans="1:7" s="11" customFormat="1" x14ac:dyDescent="0.25">
      <c r="A124" s="16"/>
      <c r="B124" s="23"/>
      <c r="C124" s="23"/>
      <c r="D124" s="16"/>
      <c r="E124" s="16"/>
      <c r="G124" s="94"/>
    </row>
    <row r="125" spans="1:7" s="11" customFormat="1" x14ac:dyDescent="0.25">
      <c r="A125" s="16"/>
      <c r="B125" s="23"/>
      <c r="C125" s="23"/>
      <c r="D125" s="16"/>
      <c r="E125" s="16"/>
    </row>
    <row r="126" spans="1:7" s="11" customFormat="1" x14ac:dyDescent="0.25">
      <c r="A126" s="16"/>
      <c r="B126" s="23"/>
      <c r="C126" s="23"/>
      <c r="D126" s="16"/>
      <c r="E126" s="16"/>
    </row>
    <row r="127" spans="1:7" s="11" customFormat="1" x14ac:dyDescent="0.25">
      <c r="A127" s="16"/>
      <c r="B127" s="23"/>
      <c r="C127" s="23"/>
      <c r="D127" s="16"/>
      <c r="E127" s="16"/>
    </row>
    <row r="128" spans="1:7" s="11" customFormat="1" x14ac:dyDescent="0.25">
      <c r="A128" s="16"/>
      <c r="B128" s="23"/>
      <c r="C128" s="23"/>
      <c r="D128" s="16"/>
      <c r="E128" s="16"/>
    </row>
    <row r="129" spans="1:7" s="11" customFormat="1" x14ac:dyDescent="0.25">
      <c r="A129" s="16"/>
      <c r="B129" s="23"/>
      <c r="C129" s="23"/>
      <c r="D129" s="16"/>
      <c r="E129" s="16"/>
      <c r="G129" s="94"/>
    </row>
    <row r="130" spans="1:7" s="11" customFormat="1" x14ac:dyDescent="0.25">
      <c r="A130" s="16"/>
      <c r="B130" s="23"/>
      <c r="C130" s="23"/>
      <c r="D130" s="16"/>
      <c r="E130" s="16"/>
      <c r="G130" s="94"/>
    </row>
    <row r="131" spans="1:7" s="11" customFormat="1" x14ac:dyDescent="0.25">
      <c r="A131" s="16"/>
      <c r="B131" s="23"/>
      <c r="C131" s="23"/>
      <c r="D131" s="16"/>
      <c r="E131" s="16"/>
    </row>
    <row r="132" spans="1:7" s="11" customFormat="1" x14ac:dyDescent="0.25">
      <c r="A132" s="16"/>
      <c r="B132" s="23"/>
      <c r="C132" s="23"/>
      <c r="D132" s="16"/>
      <c r="E132" s="16"/>
    </row>
    <row r="133" spans="1:7" s="11" customFormat="1" x14ac:dyDescent="0.25">
      <c r="A133" s="16"/>
      <c r="B133" s="23"/>
      <c r="C133" s="23"/>
      <c r="D133" s="16"/>
      <c r="E133" s="16"/>
    </row>
    <row r="135" spans="1:7" s="11" customFormat="1" x14ac:dyDescent="0.25">
      <c r="A135" s="16"/>
      <c r="B135" s="23"/>
      <c r="C135" s="23"/>
      <c r="D135" s="16"/>
      <c r="E135" s="16"/>
    </row>
    <row r="136" spans="1:7" s="11" customFormat="1" x14ac:dyDescent="0.25">
      <c r="A136" s="16"/>
      <c r="B136" s="23"/>
      <c r="C136" s="23"/>
      <c r="D136" s="16"/>
      <c r="E136" s="16"/>
      <c r="G136" s="94"/>
    </row>
    <row r="137" spans="1:7" s="11" customFormat="1" x14ac:dyDescent="0.25">
      <c r="A137" s="16"/>
      <c r="B137" s="23"/>
      <c r="C137" s="23"/>
      <c r="D137" s="16"/>
      <c r="E137" s="16"/>
      <c r="G137" s="94"/>
    </row>
    <row r="138" spans="1:7" s="11" customFormat="1" x14ac:dyDescent="0.25">
      <c r="A138" s="16"/>
      <c r="B138" s="23"/>
      <c r="C138" s="23"/>
      <c r="D138" s="16"/>
      <c r="E138" s="16"/>
    </row>
    <row r="139" spans="1:7" s="11" customFormat="1" ht="13.5" customHeight="1" x14ac:dyDescent="0.25">
      <c r="A139" s="16"/>
      <c r="B139" s="23"/>
      <c r="C139" s="23"/>
      <c r="D139" s="16"/>
      <c r="E139" s="16"/>
      <c r="G139" s="94"/>
    </row>
    <row r="140" spans="1:7" s="11" customFormat="1" x14ac:dyDescent="0.25">
      <c r="A140" s="16"/>
      <c r="B140" s="23"/>
      <c r="C140" s="23"/>
      <c r="D140" s="16"/>
      <c r="E140" s="16"/>
      <c r="G140" s="94"/>
    </row>
    <row r="141" spans="1:7" s="11" customFormat="1" x14ac:dyDescent="0.25">
      <c r="A141" s="16"/>
      <c r="B141" s="23"/>
      <c r="C141" s="23"/>
      <c r="D141" s="16"/>
      <c r="E141" s="16"/>
    </row>
    <row r="142" spans="1:7" s="11" customFormat="1" x14ac:dyDescent="0.25">
      <c r="A142" s="16"/>
      <c r="B142" s="23"/>
      <c r="C142" s="23"/>
      <c r="D142" s="16"/>
      <c r="E142" s="16"/>
    </row>
    <row r="143" spans="1:7" s="11" customFormat="1" x14ac:dyDescent="0.25">
      <c r="A143" s="16"/>
      <c r="B143" s="23"/>
      <c r="C143" s="23"/>
      <c r="D143" s="16"/>
      <c r="E143" s="16"/>
    </row>
    <row r="144" spans="1:7" s="11" customFormat="1" x14ac:dyDescent="0.25">
      <c r="A144" s="16"/>
      <c r="B144" s="23"/>
      <c r="C144" s="23"/>
      <c r="D144" s="16"/>
      <c r="E144" s="16"/>
    </row>
    <row r="145" spans="1:7" s="11" customFormat="1" x14ac:dyDescent="0.25">
      <c r="A145" s="16"/>
      <c r="B145" s="23"/>
      <c r="C145" s="23"/>
      <c r="D145" s="16"/>
      <c r="E145" s="16"/>
      <c r="G145" s="94"/>
    </row>
    <row r="146" spans="1:7" s="11" customFormat="1" x14ac:dyDescent="0.25">
      <c r="A146" s="16"/>
      <c r="B146" s="23"/>
      <c r="C146" s="23"/>
      <c r="D146" s="16"/>
      <c r="E146" s="16"/>
      <c r="G146" s="94"/>
    </row>
    <row r="147" spans="1:7" s="11" customFormat="1" x14ac:dyDescent="0.25">
      <c r="A147" s="16"/>
      <c r="B147" s="23"/>
      <c r="C147" s="23"/>
      <c r="D147" s="16"/>
      <c r="E147" s="16"/>
    </row>
    <row r="148" spans="1:7" s="11" customFormat="1" ht="13.5" customHeight="1" x14ac:dyDescent="0.25">
      <c r="A148" s="16"/>
      <c r="B148" s="23"/>
      <c r="C148" s="23"/>
      <c r="D148" s="16"/>
      <c r="E148" s="16"/>
      <c r="G148" s="94"/>
    </row>
    <row r="149" spans="1:7" s="11" customFormat="1" x14ac:dyDescent="0.25">
      <c r="A149" s="16"/>
      <c r="B149" s="23"/>
      <c r="C149" s="23"/>
      <c r="D149" s="16"/>
      <c r="E149" s="16"/>
      <c r="G149" s="94"/>
    </row>
    <row r="150" spans="1:7" s="11" customFormat="1" x14ac:dyDescent="0.25">
      <c r="A150" s="16"/>
      <c r="B150" s="23"/>
      <c r="C150" s="23"/>
      <c r="D150" s="16"/>
      <c r="E150" s="16"/>
    </row>
    <row r="151" spans="1:7" s="11" customFormat="1" x14ac:dyDescent="0.25">
      <c r="A151" s="16"/>
      <c r="B151" s="23"/>
      <c r="C151" s="23"/>
      <c r="D151" s="16"/>
      <c r="E151" s="16"/>
    </row>
    <row r="152" spans="1:7" s="11" customFormat="1" x14ac:dyDescent="0.25">
      <c r="A152" s="16"/>
      <c r="B152" s="23"/>
      <c r="C152" s="23"/>
      <c r="D152" s="16"/>
      <c r="E152" s="16"/>
    </row>
    <row r="153" spans="1:7" s="11" customFormat="1" x14ac:dyDescent="0.25">
      <c r="A153" s="16"/>
      <c r="B153" s="23"/>
      <c r="C153" s="23"/>
      <c r="D153" s="16"/>
      <c r="E153" s="16"/>
    </row>
    <row r="154" spans="1:7" s="96" customFormat="1" x14ac:dyDescent="0.25">
      <c r="A154" s="16"/>
      <c r="B154" s="23"/>
      <c r="C154" s="23"/>
      <c r="D154" s="16"/>
      <c r="E154" s="16"/>
      <c r="G154" s="97"/>
    </row>
    <row r="155" spans="1:7" s="96" customFormat="1" x14ac:dyDescent="0.25">
      <c r="A155" s="16"/>
      <c r="B155" s="23"/>
      <c r="C155" s="23"/>
      <c r="D155" s="16"/>
      <c r="E155" s="16"/>
      <c r="G155" s="97"/>
    </row>
    <row r="156" spans="1:7" s="11" customFormat="1" x14ac:dyDescent="0.25">
      <c r="A156" s="16"/>
      <c r="B156" s="23"/>
      <c r="C156" s="23"/>
      <c r="D156" s="16"/>
      <c r="E156" s="16"/>
    </row>
    <row r="157" spans="1:7" s="11" customFormat="1" x14ac:dyDescent="0.25">
      <c r="A157" s="16"/>
      <c r="B157" s="23"/>
      <c r="C157" s="23"/>
      <c r="D157" s="16"/>
      <c r="E157" s="16"/>
      <c r="G157" s="94"/>
    </row>
    <row r="158" spans="1:7" s="11" customFormat="1" x14ac:dyDescent="0.25">
      <c r="A158" s="16"/>
      <c r="B158" s="23"/>
      <c r="C158" s="23"/>
      <c r="D158" s="16"/>
      <c r="E158" s="16"/>
      <c r="G158" s="94"/>
    </row>
    <row r="159" spans="1:7" s="11" customFormat="1" x14ac:dyDescent="0.25">
      <c r="A159" s="16"/>
      <c r="B159" s="23"/>
      <c r="C159" s="23"/>
      <c r="D159" s="16"/>
      <c r="E159" s="16"/>
    </row>
    <row r="160" spans="1:7" s="11" customFormat="1" x14ac:dyDescent="0.25">
      <c r="A160" s="16"/>
      <c r="B160" s="23"/>
      <c r="C160" s="23"/>
      <c r="D160" s="16"/>
      <c r="E160" s="16"/>
      <c r="G160" s="94"/>
    </row>
    <row r="161" spans="1:10" s="11" customFormat="1" x14ac:dyDescent="0.25">
      <c r="A161" s="16"/>
      <c r="B161" s="23"/>
      <c r="C161" s="23"/>
      <c r="D161" s="16"/>
      <c r="E161" s="16"/>
      <c r="G161" s="94"/>
    </row>
    <row r="162" spans="1:10" s="11" customFormat="1" x14ac:dyDescent="0.25">
      <c r="A162" s="16"/>
      <c r="B162" s="23"/>
      <c r="C162" s="23"/>
      <c r="D162" s="16"/>
      <c r="E162" s="16"/>
    </row>
    <row r="163" spans="1:10" s="11" customFormat="1" x14ac:dyDescent="0.25">
      <c r="A163" s="16"/>
      <c r="B163" s="23"/>
      <c r="C163" s="23"/>
      <c r="D163" s="16"/>
      <c r="E163" s="16"/>
    </row>
    <row r="164" spans="1:10" s="11" customFormat="1" x14ac:dyDescent="0.25">
      <c r="A164" s="16"/>
      <c r="B164" s="23"/>
      <c r="C164" s="23"/>
      <c r="D164" s="16"/>
      <c r="E164" s="16"/>
    </row>
    <row r="165" spans="1:10" s="11" customFormat="1" ht="10.95" customHeight="1" x14ac:dyDescent="0.25">
      <c r="A165" s="16"/>
      <c r="B165" s="23"/>
      <c r="C165" s="23"/>
      <c r="D165" s="16"/>
      <c r="E165" s="16"/>
      <c r="F165" s="79"/>
    </row>
    <row r="166" spans="1:10" s="11" customFormat="1" x14ac:dyDescent="0.25">
      <c r="A166" s="16"/>
      <c r="B166" s="23"/>
      <c r="C166" s="23"/>
      <c r="D166" s="16"/>
      <c r="E166" s="16"/>
      <c r="F166" s="69"/>
      <c r="G166" s="68"/>
    </row>
    <row r="167" spans="1:10" s="17" customFormat="1" ht="12" customHeight="1" x14ac:dyDescent="0.3">
      <c r="A167" s="16"/>
      <c r="B167" s="23"/>
      <c r="C167" s="23"/>
      <c r="D167" s="16"/>
      <c r="E167" s="16"/>
      <c r="F167" s="69"/>
      <c r="G167" s="68"/>
    </row>
    <row r="168" spans="1:10" s="11" customFormat="1" x14ac:dyDescent="0.25">
      <c r="A168" s="16"/>
      <c r="B168" s="23"/>
      <c r="C168" s="23"/>
      <c r="D168" s="16"/>
      <c r="E168" s="16"/>
      <c r="G168" s="71"/>
    </row>
    <row r="169" spans="1:10" s="11" customFormat="1" x14ac:dyDescent="0.25">
      <c r="A169" s="16"/>
      <c r="B169" s="23"/>
      <c r="C169" s="23"/>
      <c r="D169" s="16"/>
      <c r="E169" s="16"/>
      <c r="G169" s="48"/>
    </row>
    <row r="170" spans="1:10" s="11" customFormat="1" x14ac:dyDescent="0.25">
      <c r="A170" s="16"/>
      <c r="B170" s="23"/>
      <c r="C170" s="23"/>
      <c r="D170" s="16"/>
      <c r="E170" s="16"/>
    </row>
    <row r="171" spans="1:10" s="11" customFormat="1" x14ac:dyDescent="0.25">
      <c r="A171" s="16"/>
      <c r="B171" s="23"/>
      <c r="C171" s="23"/>
      <c r="D171" s="16"/>
      <c r="E171" s="16"/>
      <c r="H171" s="58"/>
      <c r="I171" s="58"/>
      <c r="J171" s="58"/>
    </row>
    <row r="172" spans="1:10" s="17" customFormat="1" ht="11.25" customHeight="1" x14ac:dyDescent="0.3">
      <c r="A172" s="16"/>
      <c r="B172" s="23"/>
      <c r="C172" s="23"/>
      <c r="D172" s="16"/>
      <c r="E172" s="16"/>
      <c r="F172" s="11"/>
      <c r="H172" s="61"/>
      <c r="I172" s="58"/>
      <c r="J172" s="58"/>
    </row>
    <row r="174" spans="1:10" s="47" customFormat="1" x14ac:dyDescent="0.25">
      <c r="A174" s="16"/>
      <c r="B174" s="23"/>
      <c r="C174" s="23"/>
      <c r="D174" s="16"/>
      <c r="E174" s="16"/>
      <c r="F174" s="57"/>
      <c r="G174" s="57"/>
      <c r="H174" s="57"/>
      <c r="I174" s="57"/>
      <c r="J174" s="57"/>
    </row>
    <row r="175" spans="1:10" s="58" customFormat="1" x14ac:dyDescent="0.25">
      <c r="A175" s="16"/>
      <c r="B175" s="23"/>
      <c r="C175" s="23"/>
      <c r="D175" s="16"/>
      <c r="E175" s="16"/>
      <c r="F175" s="85"/>
      <c r="G175" s="85"/>
    </row>
    <row r="176" spans="1:10" s="58" customFormat="1" x14ac:dyDescent="0.25">
      <c r="A176" s="16"/>
      <c r="B176" s="23"/>
      <c r="C176" s="23"/>
      <c r="D176" s="16"/>
      <c r="E176" s="16"/>
      <c r="F176" s="85"/>
      <c r="G176" s="85"/>
    </row>
    <row r="178" spans="1:5" s="47" customFormat="1" x14ac:dyDescent="0.25">
      <c r="A178" s="16"/>
      <c r="B178" s="23"/>
      <c r="C178" s="23"/>
      <c r="D178" s="16"/>
      <c r="E178" s="16"/>
    </row>
    <row r="179" spans="1:5" s="47" customFormat="1" x14ac:dyDescent="0.25">
      <c r="A179" s="16"/>
      <c r="B179" s="23"/>
      <c r="C179" s="23"/>
      <c r="D179" s="16"/>
      <c r="E179" s="16"/>
    </row>
  </sheetData>
  <printOptions horizontalCentered="1"/>
  <pageMargins left="0.11811023622047245" right="0.11811023622047245" top="1.3779527559055118" bottom="0.39370078740157483" header="0.31496062992125984" footer="0.31496062992125984"/>
  <pageSetup paperSize="9" scale="78" orientation="portrait" r:id="rId1"/>
  <headerFooter>
    <oddHeader>&amp;LMateřská škola Frýdlant nad Ostravicí, 
ul. Janáčkova 1444, 
Frýdlant nad Ostravicí, příspěvková
organizace 
Odloučené pracoviště MŠ Lubno 29                 &amp;CRozpočet  - 1. etapa&amp;R 11/2025</oddHeader>
    <oddFooter>&amp;LNávrh zahradních úprav v rámci rekonstrukce a vybavení 
center ekologické výchovy a učeben&amp;Rstrana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zahrada 1. ETAPA</vt:lpstr>
      <vt:lpstr>'zahrada 1. ETAPA'!Názvy_tisku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2026-04-21T20:20:33Z</dcterms:modified>
</cp:coreProperties>
</file>