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Návrh" sheetId="1" r:id="rId1"/>
    <sheet name="Komentář" sheetId="2" r:id="rId2"/>
  </sheets>
  <definedNames/>
  <calcPr fullCalcOnLoad="1"/>
</workbook>
</file>

<file path=xl/sharedStrings.xml><?xml version="1.0" encoding="utf-8"?>
<sst xmlns="http://schemas.openxmlformats.org/spreadsheetml/2006/main" count="220" uniqueCount="179">
  <si>
    <t>Syn.
účet</t>
  </si>
  <si>
    <t>Anal.
účet</t>
  </si>
  <si>
    <t>Název účtu</t>
  </si>
  <si>
    <t>Výnosy celkem</t>
  </si>
  <si>
    <t>Spotřeba materiálu</t>
  </si>
  <si>
    <t>Knihy, časopisy, tiskopisy</t>
  </si>
  <si>
    <t>Kancelářské potřeby</t>
  </si>
  <si>
    <t>Ostatní materiál</t>
  </si>
  <si>
    <t>Spotřeba el. energie</t>
  </si>
  <si>
    <t>Spotřeba vody, stočné, srážková voda</t>
  </si>
  <si>
    <t>Spotřeba tepla</t>
  </si>
  <si>
    <t>Spotřeba plynu</t>
  </si>
  <si>
    <t>Opravy a udržování</t>
  </si>
  <si>
    <t>Údržba a servis programového vybavení</t>
  </si>
  <si>
    <t>Cestovné</t>
  </si>
  <si>
    <t>Náklady na reprezentaci</t>
  </si>
  <si>
    <t>Ostatní služby</t>
  </si>
  <si>
    <t>Dopravné</t>
  </si>
  <si>
    <t>Zpracování mezd</t>
  </si>
  <si>
    <t>Služby telekomunikací</t>
  </si>
  <si>
    <t>Praní prádla</t>
  </si>
  <si>
    <t>Bankovní poplatky</t>
  </si>
  <si>
    <t>Odpisy DHM</t>
  </si>
  <si>
    <t>Náklady celkem</t>
  </si>
  <si>
    <t xml:space="preserve"> </t>
  </si>
  <si>
    <t>Čistící prostředky</t>
  </si>
  <si>
    <t xml:space="preserve">Spotřeba energie </t>
  </si>
  <si>
    <t xml:space="preserve">Hl. činnost </t>
  </si>
  <si>
    <t xml:space="preserve">Dopl. čin. </t>
  </si>
  <si>
    <t>Mateřská škola Frýdlant nad Ostravicí, ul. Janáčkova 1444, příspěvková organizace</t>
  </si>
  <si>
    <t>Zpracovala: Zdeňka Liďáková</t>
  </si>
  <si>
    <t>Jiné výnosy z vlastních výkonů</t>
  </si>
  <si>
    <t>Jiné výnosy - stravné</t>
  </si>
  <si>
    <t>Úplata za předškolní vzdělávání</t>
  </si>
  <si>
    <t>Nákup potravin</t>
  </si>
  <si>
    <t xml:space="preserve">Drobné opravy a udržování </t>
  </si>
  <si>
    <t>Revize + práce</t>
  </si>
  <si>
    <t>Poštovné, balné</t>
  </si>
  <si>
    <t>Kosení trávy</t>
  </si>
  <si>
    <t>Plavecký výcvik</t>
  </si>
  <si>
    <t>Odvoz TKO</t>
  </si>
  <si>
    <t>Zákonné sociální náklady</t>
  </si>
  <si>
    <t>Preventivní prohlídky</t>
  </si>
  <si>
    <t>Jiné sociální náklady</t>
  </si>
  <si>
    <t>Ochranné pracovní pomůcky</t>
  </si>
  <si>
    <t>Pojištění</t>
  </si>
  <si>
    <t>Výnosy</t>
  </si>
  <si>
    <t>Náklady</t>
  </si>
  <si>
    <t>603-100</t>
  </si>
  <si>
    <t>609-310</t>
  </si>
  <si>
    <t>609-320</t>
  </si>
  <si>
    <t>501-300</t>
  </si>
  <si>
    <t>501-310</t>
  </si>
  <si>
    <t>501-320</t>
  </si>
  <si>
    <t>501-500</t>
  </si>
  <si>
    <t>501-501</t>
  </si>
  <si>
    <t>502-300</t>
  </si>
  <si>
    <t>511-300</t>
  </si>
  <si>
    <t>511-400</t>
  </si>
  <si>
    <t>511-500</t>
  </si>
  <si>
    <t>512-300</t>
  </si>
  <si>
    <t>518-300</t>
  </si>
  <si>
    <t>518-350</t>
  </si>
  <si>
    <t>518-410</t>
  </si>
  <si>
    <t>518-420</t>
  </si>
  <si>
    <t>527-310</t>
  </si>
  <si>
    <t>528-300</t>
  </si>
  <si>
    <t>551-300</t>
  </si>
  <si>
    <t xml:space="preserve">  </t>
  </si>
  <si>
    <t>Bankovní poplatky FKSP</t>
  </si>
  <si>
    <t>Vzdělávání zaměstnanců (školení)</t>
  </si>
  <si>
    <t>Ostatní náklady z činnosti</t>
  </si>
  <si>
    <t>Náklady z drobného dl. majetku</t>
  </si>
  <si>
    <t>672-500</t>
  </si>
  <si>
    <t>502-500</t>
  </si>
  <si>
    <t>513-0300</t>
  </si>
  <si>
    <t>Reprezentace školy - zakoupení kytiček (pietní a společenské akce).</t>
  </si>
  <si>
    <t>518-320</t>
  </si>
  <si>
    <t>518-340</t>
  </si>
  <si>
    <t>518-400</t>
  </si>
  <si>
    <t>527-320</t>
  </si>
  <si>
    <t>551-301</t>
  </si>
  <si>
    <t>558-420</t>
  </si>
  <si>
    <t>549-400</t>
  </si>
  <si>
    <t>Výše vybraných prostředků za úplatu za předškolní vzdělávání závisí od počtu dětí, které</t>
  </si>
  <si>
    <t>Nákl.na 1 žáka</t>
  </si>
  <si>
    <t>Kancelářské potř. - náplně do tiskáren, kopírek</t>
  </si>
  <si>
    <t>Drobný materiál-OE (od 500 Kč do 3 000 Kč)</t>
  </si>
  <si>
    <t>Odpisy DHM - stavby, tech.zhodnocení</t>
  </si>
  <si>
    <t>501-401</t>
  </si>
  <si>
    <t>501-410</t>
  </si>
  <si>
    <t>502-400</t>
  </si>
  <si>
    <t>502-600</t>
  </si>
  <si>
    <t>Poštovné, balné, známky 1 000 - běžná korespondence, doporučené dopisy.</t>
  </si>
  <si>
    <t>518-310</t>
  </si>
  <si>
    <t>518-520</t>
  </si>
  <si>
    <t>Dopravné 1 000 - dovoz písku na šk. zahrady.</t>
  </si>
  <si>
    <t>oděvů a obuvi.</t>
  </si>
  <si>
    <t>501-400</t>
  </si>
  <si>
    <t>518-600</t>
  </si>
  <si>
    <t>DDHM (od 3 000 Kč do 40 000 Kč)</t>
  </si>
  <si>
    <t>Materiál (doba upotř.více než 1 rok) 0-500 Kč</t>
  </si>
  <si>
    <t xml:space="preserve">úplatu hradí. Předškolní a sociálně znevýhodněné děti jsou od úplaty osvobozeny. </t>
  </si>
  <si>
    <t>Plavecký výcvik 30 000 - provozní náklady na plaveckou výuku (Termo Frýdlant n.O.).</t>
  </si>
  <si>
    <t>Transfer z územních rozp. (dotace MěÚ)</t>
  </si>
  <si>
    <t>Výnosy z pronájmu (pronájem učeben-DČ)</t>
  </si>
  <si>
    <t>Jiné sociální náklady 50 000 Kč</t>
  </si>
  <si>
    <t>Příležitostný, nepravidelný pronájem učeben, v rozpočtu není zahrnut.</t>
  </si>
  <si>
    <t>Ostatní náklady z činnosti 49 000 Kč</t>
  </si>
  <si>
    <t>Zúčtování čas.rozl.transferu na DHM</t>
  </si>
  <si>
    <t>Odpisy DHM - transfer</t>
  </si>
  <si>
    <t>Speciální čistící prostředky do konvektomatů, myček nádobí ve školních jídelnách.</t>
  </si>
  <si>
    <t>Spotřeba el. energie 480 000 - zatím k navýšení nedošlo.</t>
  </si>
  <si>
    <t>Spotřeba vody 230 000 - hospodárným přístupem ke spotř.vody není nutné zatím položku navýšit.</t>
  </si>
  <si>
    <t>551-302</t>
  </si>
  <si>
    <t>vodovodní přípojka u MŠ Janáčkova.</t>
  </si>
  <si>
    <t xml:space="preserve">Ochranné pracovní pomůcky zaměstnanců 50 000 - pravidelná výměna opotřebovaných pracovních </t>
  </si>
  <si>
    <t>672-750</t>
  </si>
  <si>
    <t>Zúčtování časově rozlišeného transferu na DHM</t>
  </si>
  <si>
    <t>Rozpočet 2020</t>
  </si>
  <si>
    <t>Návrh rozpočtu na rok 2021</t>
  </si>
  <si>
    <t>Stav dětí v mateřské škole k 1. 9. 2020: 330.</t>
  </si>
  <si>
    <t>Návrh 2021</t>
  </si>
  <si>
    <t>Schválila: Mgr. Barbora Výmolová</t>
  </si>
  <si>
    <t xml:space="preserve">        Komentář k návrhu rozpočtu na rok 2021</t>
  </si>
  <si>
    <t>Vzhledem ke vzniklé situaci spojené s koronavirem, kdy více než obvykle musíme dodržovat všechny hyg.</t>
  </si>
  <si>
    <t xml:space="preserve">MŠ bude dle odpisového plánu potřebovat na odpisy nemovitého majetku částku 485 652,- Kč. Do rozpočtu </t>
  </si>
  <si>
    <t>města bude do konce roku 2021 odvedeno zpět 277 197 Kć.</t>
  </si>
  <si>
    <t>požadavky, stoupá především spotřeba čistících a dezinfekčních prostředků. Předpokládáme navýšení cen</t>
  </si>
  <si>
    <t>energií a především služeb. V příštím roce již bude nutné vyměnit ve ŠJ Janáčkova plynový sporák, doplnit</t>
  </si>
  <si>
    <t>kuchyň o myčku "černého nádobí". Jak jsme již předkládali v loňském roce, využili by jsme k nákupu čerpání</t>
  </si>
  <si>
    <t>investičního fondu ve výši 300 000,- Kč.</t>
  </si>
  <si>
    <t>Navýšení cen potravin se promítne ve stravným.</t>
  </si>
  <si>
    <t>Nákup potravin 2 000 000 - navýšení v souvislosti se zvedáním cen za potraviny.</t>
  </si>
  <si>
    <t>Kancelářské potřeby 16 000 - kancelářské, psací potřeby, kancelářský papír.</t>
  </si>
  <si>
    <t>polštářů, peřinek, ručníků, šatních kapsářů. Kuchyňské potřeby do školních jídelen-výdejen.</t>
  </si>
  <si>
    <t>Revize+práce 130 000 - pravidelné kontroly výtahů, elektro-spotřebičů, tělovýchovného nářadí,</t>
  </si>
  <si>
    <t>komínů, kontrola PO, BOZP. Servis tepelného čerpadla, kontroly vzduchotechniky.</t>
  </si>
  <si>
    <t>Údržba a servis programového vybavení 40 000 (GORDIC, Ing. I. Ulrich-ŠJ).</t>
  </si>
  <si>
    <t>Cestovné 15 000 Kč</t>
  </si>
  <si>
    <t>Cestovné 15 000 - cestovné pedagogických i neped.  zaměstnanců na školení.</t>
  </si>
  <si>
    <t>Náklady na reprezentaci 3 380 Kč</t>
  </si>
  <si>
    <t>Zpracování mezd 86 000 - zajišťuje pro organizaci KVIC Nový Jičín.</t>
  </si>
  <si>
    <t>Kosení trávy 80 000 - údržba trávníků na školních zahradách.</t>
  </si>
  <si>
    <t>Služby telekomunikací 40 000 Kč - telefonní hovory, internet.</t>
  </si>
  <si>
    <t>Odvoz TKO 37 000 - likvidace a svoz komunálního odpadu a plastů.</t>
  </si>
  <si>
    <t>Preventivní prohlídky zaměstnanců 15 000 - vstupní a preventivní prohlídky zaměstnanců.</t>
  </si>
  <si>
    <t>Odpisy DHM 56 968 - odpis dlouhodobého hmotného majetku probíhá dle odpisového plánu.</t>
  </si>
  <si>
    <t>Odpisy DHM (stavby) 277 197  - po zaúčtování je částka odvedena zpět do rozpočtu města.</t>
  </si>
  <si>
    <t>Odpisy DHM (transfer) 208 455 - vztahuje se na přístavbu MŠ Nová Ves, MŠ Janáčkova,</t>
  </si>
  <si>
    <t>Odpisy DHM 542 620 Kč</t>
  </si>
  <si>
    <t>zakoupení dětských jídelních stolů (výškově upravených), el. spotřebiče do ŠJ, výměna dětských</t>
  </si>
  <si>
    <t>nevyhovujících zahradních prvků.</t>
  </si>
  <si>
    <t>Pojištění majetku 49 000 - vycházíme z roku 2019, podána výpověď u Generali České pojišťovny.</t>
  </si>
  <si>
    <t>Spotřeba tepla 630 000 - navýšení souvisí nejen s novými prostory, ale závisí i na počasí a ceně.</t>
  </si>
  <si>
    <t>Ve Frýdlantu nad Ostravicí 05. 11. 2020</t>
  </si>
  <si>
    <t>Žádáme o neinvestiční příspěvek na rok 2021 ve výši 2 600 000,- Kč</t>
  </si>
  <si>
    <t>(5 708 000,- Kč)</t>
  </si>
  <si>
    <t>Příspěvek na provoz od zřizovatele - požadavek na 2 600 000,- Kč.</t>
  </si>
  <si>
    <t>Čistící prostředky 70 000 - nákup čistících a dezinfekčních prostředků na úklid v MŠ a ŠJ.</t>
  </si>
  <si>
    <t>Knihy, časopisy, tiskopisy 20 000 - předplatné časopisů, metodické materiály, odborná literatura.</t>
  </si>
  <si>
    <t>Kancelářské potřeby 60 000 - náplně do kopírek a tiskáren (doplnění o novou techniku).</t>
  </si>
  <si>
    <t>Drobný materiál (operativní evidence) 50 000 - učební pomůcky, drobný nábytek, kuch.potřeby.</t>
  </si>
  <si>
    <t>Ostatní materiál 130 000 - výtvarný materiál, úklidové pomůcky, hygienické potřeby.</t>
  </si>
  <si>
    <t>Materiál (0-500) 80 000 - na všech zařízeních postupná výměna povlečení, prostěradel, vnitřních</t>
  </si>
  <si>
    <t>Spotřeba materiálu 2 426 000 Kč</t>
  </si>
  <si>
    <t>Spotřeba plynu 78 000 - částka zůstává v původní výši.</t>
  </si>
  <si>
    <t>Spotřeba energie 1 418 000 Kč</t>
  </si>
  <si>
    <t>Opravy a udržování 300 000 - drobné opravy na všech zařízeních.</t>
  </si>
  <si>
    <t>Opravy a udržování 470 000 Kč</t>
  </si>
  <si>
    <t>Praní prádla 140 000 - využívání služeb prádelny p. Beluské.</t>
  </si>
  <si>
    <t>Ostatní služby 130 000 - služby spojené s údržbou zahrad, služby pověřence GDPR apod.</t>
  </si>
  <si>
    <t>Bankovní poplatky + FKSP - 9 000 Kč.</t>
  </si>
  <si>
    <t>Ostatní služby 554 000 Kč</t>
  </si>
  <si>
    <t>Vzdělávání zaměstnanců 25 000 - školení pedagogických i neped. zaměstnanců.</t>
  </si>
  <si>
    <t>Zákonné sociální náklady 40 000 Kč</t>
  </si>
  <si>
    <t>Náklady z drobného dl. majetku 140 000 Kč</t>
  </si>
  <si>
    <t>DDHM (3000-40 000) 140 000 -  didaktické a učební pomůcky, postupná výměna zast. nábytku,</t>
  </si>
  <si>
    <t>Ve Frýdlantu nad Ostravicí dne 05. 11.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</si>
</sst>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wrapText="1"/>
    </xf>
    <xf numFmtId="3" fontId="2" fillId="0" borderId="15" xfId="0" applyNumberFormat="1" applyFont="1" applyBorder="1" applyAlignment="1">
      <alignment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" fontId="2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2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" fontId="2" fillId="34" borderId="15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39.00390625" style="0" customWidth="1"/>
    <col min="4" max="4" width="9.28125" style="0" customWidth="1"/>
    <col min="5" max="5" width="10.140625" style="0" hidden="1" customWidth="1"/>
    <col min="6" max="6" width="6.421875" style="0" hidden="1" customWidth="1"/>
    <col min="7" max="7" width="10.7109375" style="0" customWidth="1"/>
    <col min="8" max="8" width="9.00390625" style="0" customWidth="1"/>
    <col min="9" max="9" width="7.8515625" style="0" customWidth="1"/>
  </cols>
  <sheetData>
    <row r="1" spans="1:9" ht="18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9" ht="18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18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>
      <c r="A4" s="56"/>
      <c r="B4" s="56"/>
      <c r="C4" s="56"/>
      <c r="D4" s="56"/>
      <c r="E4" s="56"/>
      <c r="F4" s="56"/>
      <c r="G4" s="56"/>
      <c r="H4" s="56"/>
      <c r="I4" s="56"/>
    </row>
    <row r="5" spans="1:9" ht="24" customHeight="1">
      <c r="A5" s="91" t="s">
        <v>120</v>
      </c>
      <c r="B5" s="91"/>
      <c r="C5" s="91"/>
      <c r="D5" s="91"/>
      <c r="E5" s="91"/>
      <c r="F5" s="91"/>
      <c r="G5" s="91"/>
      <c r="H5" s="91"/>
      <c r="I5" s="91"/>
    </row>
    <row r="6" spans="1:9" ht="18" customHeight="1">
      <c r="A6" s="69"/>
      <c r="B6" s="69" t="s">
        <v>24</v>
      </c>
      <c r="C6" s="69" t="s">
        <v>24</v>
      </c>
      <c r="D6" s="69"/>
      <c r="E6" s="69"/>
      <c r="F6" s="69"/>
      <c r="G6" s="69"/>
      <c r="H6" s="69"/>
      <c r="I6" s="69"/>
    </row>
    <row r="7" spans="1:7" ht="18" customHeight="1">
      <c r="A7" s="1"/>
      <c r="B7" s="2" t="s">
        <v>24</v>
      </c>
      <c r="C7" s="2"/>
      <c r="D7" s="2"/>
      <c r="E7" s="2"/>
      <c r="F7" s="2"/>
      <c r="G7" s="3"/>
    </row>
    <row r="8" spans="1:7" ht="18" customHeight="1" thickBot="1">
      <c r="A8" s="4"/>
      <c r="B8" s="5"/>
      <c r="C8" s="5"/>
      <c r="D8" s="5"/>
      <c r="E8" s="5"/>
      <c r="F8" s="5"/>
      <c r="G8" s="6"/>
    </row>
    <row r="9" spans="1:9" ht="12.75" customHeight="1">
      <c r="A9" s="85" t="s">
        <v>0</v>
      </c>
      <c r="B9" s="85" t="s">
        <v>1</v>
      </c>
      <c r="C9" s="90" t="s">
        <v>2</v>
      </c>
      <c r="D9" s="85" t="s">
        <v>119</v>
      </c>
      <c r="E9" s="85" t="s">
        <v>27</v>
      </c>
      <c r="F9" s="85" t="s">
        <v>28</v>
      </c>
      <c r="G9" s="88" t="s">
        <v>122</v>
      </c>
      <c r="H9" s="85" t="s">
        <v>27</v>
      </c>
      <c r="I9" s="85" t="s">
        <v>85</v>
      </c>
    </row>
    <row r="10" spans="1:9" ht="12" customHeight="1" thickBot="1">
      <c r="A10" s="86"/>
      <c r="B10" s="86"/>
      <c r="C10" s="87"/>
      <c r="D10" s="87"/>
      <c r="E10" s="86"/>
      <c r="F10" s="87"/>
      <c r="G10" s="89"/>
      <c r="H10" s="86"/>
      <c r="I10" s="87"/>
    </row>
    <row r="11" spans="1:9" ht="15" customHeight="1">
      <c r="A11" s="7">
        <v>603</v>
      </c>
      <c r="B11" s="43">
        <v>603100</v>
      </c>
      <c r="C11" s="9" t="s">
        <v>105</v>
      </c>
      <c r="D11" s="10">
        <v>0</v>
      </c>
      <c r="E11" s="10">
        <v>0</v>
      </c>
      <c r="F11" s="11">
        <v>0</v>
      </c>
      <c r="G11" s="41">
        <v>0</v>
      </c>
      <c r="H11" s="10">
        <v>0</v>
      </c>
      <c r="I11" s="60"/>
    </row>
    <row r="12" spans="1:9" ht="15.75" customHeight="1">
      <c r="A12" s="16">
        <v>609</v>
      </c>
      <c r="B12" s="43"/>
      <c r="C12" s="17" t="s">
        <v>31</v>
      </c>
      <c r="D12" s="41">
        <f>E12+F12</f>
        <v>2790000</v>
      </c>
      <c r="E12" s="10">
        <v>2790000</v>
      </c>
      <c r="F12" s="18">
        <v>0</v>
      </c>
      <c r="G12" s="41">
        <f>H12+I12</f>
        <v>2900000</v>
      </c>
      <c r="H12" s="18">
        <f>SUM(H13:H14)</f>
        <v>2900000</v>
      </c>
      <c r="I12" s="61"/>
    </row>
    <row r="13" spans="1:11" ht="12.75">
      <c r="A13" s="16"/>
      <c r="B13" s="43">
        <v>609310</v>
      </c>
      <c r="C13" s="44" t="s">
        <v>32</v>
      </c>
      <c r="D13" s="39">
        <v>1900000</v>
      </c>
      <c r="E13" s="39">
        <v>1900000</v>
      </c>
      <c r="F13" s="18">
        <v>0</v>
      </c>
      <c r="G13" s="39">
        <v>2000000</v>
      </c>
      <c r="H13" s="39">
        <v>2000000</v>
      </c>
      <c r="I13" s="62"/>
      <c r="K13" s="42"/>
    </row>
    <row r="14" spans="1:11" ht="12.75">
      <c r="A14" s="16"/>
      <c r="B14" s="43">
        <v>609320</v>
      </c>
      <c r="C14" s="44" t="s">
        <v>33</v>
      </c>
      <c r="D14" s="39">
        <v>890000</v>
      </c>
      <c r="E14" s="39">
        <v>890000</v>
      </c>
      <c r="F14" s="18">
        <v>0</v>
      </c>
      <c r="G14" s="39">
        <v>900000</v>
      </c>
      <c r="H14" s="39">
        <v>900000</v>
      </c>
      <c r="I14" s="62"/>
      <c r="K14" s="59"/>
    </row>
    <row r="15" spans="1:11" ht="15" customHeight="1">
      <c r="A15" s="20">
        <v>672</v>
      </c>
      <c r="B15" s="47">
        <v>672500</v>
      </c>
      <c r="C15" s="70" t="s">
        <v>104</v>
      </c>
      <c r="D15" s="10">
        <v>2950000</v>
      </c>
      <c r="E15" s="22">
        <v>2950000</v>
      </c>
      <c r="F15" s="21">
        <v>0</v>
      </c>
      <c r="G15" s="10">
        <v>2600000</v>
      </c>
      <c r="H15" s="21">
        <v>2600000</v>
      </c>
      <c r="I15" s="63"/>
      <c r="K15" s="72"/>
    </row>
    <row r="16" spans="1:12" ht="13.5" thickBot="1">
      <c r="A16" s="20"/>
      <c r="B16" s="47">
        <v>672750</v>
      </c>
      <c r="C16" s="23" t="s">
        <v>109</v>
      </c>
      <c r="D16" s="80">
        <v>208579</v>
      </c>
      <c r="E16" s="84">
        <v>208579</v>
      </c>
      <c r="F16" s="38">
        <v>0</v>
      </c>
      <c r="G16" s="41">
        <v>208000</v>
      </c>
      <c r="H16" s="80">
        <v>208000</v>
      </c>
      <c r="I16" s="64"/>
      <c r="L16" t="s">
        <v>24</v>
      </c>
    </row>
    <row r="17" spans="1:9" ht="18" customHeight="1" thickBot="1">
      <c r="A17" s="24"/>
      <c r="B17" s="25"/>
      <c r="C17" s="26" t="s">
        <v>3</v>
      </c>
      <c r="D17" s="27">
        <f>SUM(D11+D12+D15+D16)</f>
        <v>5948579</v>
      </c>
      <c r="E17" s="27">
        <f>E11+E12+E15+E16</f>
        <v>5948579</v>
      </c>
      <c r="F17" s="27">
        <f>F11+F1+F15+F16</f>
        <v>0</v>
      </c>
      <c r="G17" s="27">
        <f>SUM(G11+G12+G15+G16)</f>
        <v>5708000</v>
      </c>
      <c r="H17" s="27">
        <f>SUM(H11+H12+H15+G16)</f>
        <v>5708000</v>
      </c>
      <c r="I17" s="65"/>
    </row>
    <row r="18" spans="1:11" ht="15" customHeight="1">
      <c r="A18" s="7">
        <v>501</v>
      </c>
      <c r="B18" s="8"/>
      <c r="C18" s="9" t="s">
        <v>4</v>
      </c>
      <c r="D18" s="28">
        <f>SUM(D19:D26)</f>
        <v>2485000</v>
      </c>
      <c r="E18" s="10">
        <f>SUM(E19:E26)</f>
        <v>2485000</v>
      </c>
      <c r="F18" s="10">
        <v>0</v>
      </c>
      <c r="G18" s="28">
        <f>H18</f>
        <v>2426000</v>
      </c>
      <c r="H18" s="28">
        <f>SUM(H19:H26)</f>
        <v>2426000</v>
      </c>
      <c r="I18" s="63">
        <f>H18/303</f>
        <v>8006.600660066007</v>
      </c>
      <c r="K18" s="45"/>
    </row>
    <row r="19" spans="1:12" ht="12.75">
      <c r="A19" s="16"/>
      <c r="B19" s="43">
        <v>501300</v>
      </c>
      <c r="C19" s="15" t="s">
        <v>25</v>
      </c>
      <c r="D19" s="40">
        <v>60000</v>
      </c>
      <c r="E19" s="40">
        <v>60000</v>
      </c>
      <c r="F19" s="18"/>
      <c r="G19" s="40">
        <v>70000</v>
      </c>
      <c r="H19" s="40">
        <v>70000</v>
      </c>
      <c r="I19" s="63">
        <f>H19/303</f>
        <v>231.02310231023102</v>
      </c>
      <c r="K19" s="45"/>
      <c r="L19" s="42"/>
    </row>
    <row r="20" spans="1:14" ht="12.75">
      <c r="A20" s="16"/>
      <c r="B20" s="43">
        <v>501310</v>
      </c>
      <c r="C20" s="15" t="s">
        <v>34</v>
      </c>
      <c r="D20" s="40">
        <v>1900000</v>
      </c>
      <c r="E20" s="40">
        <v>1900000</v>
      </c>
      <c r="F20" s="18"/>
      <c r="G20" s="40">
        <v>2000000</v>
      </c>
      <c r="H20" s="40">
        <v>2000000</v>
      </c>
      <c r="I20" s="63">
        <f aca="true" t="shared" si="0" ref="I20:I54">H20/303</f>
        <v>6600.660066006601</v>
      </c>
      <c r="L20" s="42"/>
      <c r="N20" s="45" t="s">
        <v>24</v>
      </c>
    </row>
    <row r="21" spans="1:13" ht="12.75">
      <c r="A21" s="12"/>
      <c r="B21" s="43">
        <v>501320</v>
      </c>
      <c r="C21" s="15" t="s">
        <v>5</v>
      </c>
      <c r="D21" s="40">
        <v>33000</v>
      </c>
      <c r="E21" s="40">
        <v>33000</v>
      </c>
      <c r="F21" s="14"/>
      <c r="G21" s="40">
        <v>20000</v>
      </c>
      <c r="H21" s="40">
        <v>20000</v>
      </c>
      <c r="I21" s="63">
        <f t="shared" si="0"/>
        <v>66.00660066006601</v>
      </c>
      <c r="L21" s="42"/>
      <c r="M21" s="45" t="s">
        <v>68</v>
      </c>
    </row>
    <row r="22" spans="1:12" ht="12.75">
      <c r="A22" s="12"/>
      <c r="B22" s="43">
        <v>501400</v>
      </c>
      <c r="C22" s="15" t="s">
        <v>6</v>
      </c>
      <c r="D22" s="40">
        <v>13000</v>
      </c>
      <c r="E22" s="40">
        <v>13000</v>
      </c>
      <c r="F22" s="14"/>
      <c r="G22" s="40">
        <v>16000</v>
      </c>
      <c r="H22" s="40">
        <v>16000</v>
      </c>
      <c r="I22" s="63">
        <f t="shared" si="0"/>
        <v>52.805280528052805</v>
      </c>
      <c r="L22" s="59"/>
    </row>
    <row r="23" spans="1:12" ht="12.75">
      <c r="A23" s="12"/>
      <c r="B23" s="43">
        <v>501401</v>
      </c>
      <c r="C23" s="15" t="s">
        <v>86</v>
      </c>
      <c r="D23" s="40">
        <v>54000</v>
      </c>
      <c r="E23" s="40">
        <v>54000</v>
      </c>
      <c r="F23" s="14"/>
      <c r="G23" s="40">
        <v>60000</v>
      </c>
      <c r="H23" s="40">
        <v>60000</v>
      </c>
      <c r="I23" s="63">
        <f t="shared" si="0"/>
        <v>198.01980198019803</v>
      </c>
      <c r="L23" s="59"/>
    </row>
    <row r="24" spans="1:12" ht="12.75" customHeight="1">
      <c r="A24" s="12"/>
      <c r="B24" s="43">
        <v>501410</v>
      </c>
      <c r="C24" s="30" t="s">
        <v>87</v>
      </c>
      <c r="D24" s="40">
        <v>100000</v>
      </c>
      <c r="E24" s="40">
        <v>100000</v>
      </c>
      <c r="F24" s="14"/>
      <c r="G24" s="40">
        <v>50000</v>
      </c>
      <c r="H24" s="40">
        <v>50000</v>
      </c>
      <c r="I24" s="63">
        <f t="shared" si="0"/>
        <v>165.01650165016503</v>
      </c>
      <c r="L24" s="59"/>
    </row>
    <row r="25" spans="1:12" ht="12.75">
      <c r="A25" s="12"/>
      <c r="B25" s="43">
        <v>501500</v>
      </c>
      <c r="C25" s="15" t="s">
        <v>7</v>
      </c>
      <c r="D25" s="40">
        <v>155000</v>
      </c>
      <c r="E25" s="40">
        <v>155000</v>
      </c>
      <c r="F25" s="14"/>
      <c r="G25" s="40">
        <v>130000</v>
      </c>
      <c r="H25" s="40">
        <v>130000</v>
      </c>
      <c r="I25" s="63">
        <f t="shared" si="0"/>
        <v>429.042904290429</v>
      </c>
      <c r="L25" s="59"/>
    </row>
    <row r="26" spans="1:12" ht="12.75">
      <c r="A26" s="12"/>
      <c r="B26" s="43">
        <v>501501</v>
      </c>
      <c r="C26" s="15" t="s">
        <v>101</v>
      </c>
      <c r="D26" s="40">
        <v>170000</v>
      </c>
      <c r="E26" s="40">
        <v>170000</v>
      </c>
      <c r="F26" s="14"/>
      <c r="G26" s="40">
        <v>80000</v>
      </c>
      <c r="H26" s="40">
        <v>80000</v>
      </c>
      <c r="I26" s="63">
        <f t="shared" si="0"/>
        <v>264.02640264026405</v>
      </c>
      <c r="J26" t="s">
        <v>24</v>
      </c>
      <c r="L26" s="59"/>
    </row>
    <row r="27" spans="1:12" ht="15" customHeight="1">
      <c r="A27" s="16">
        <v>502</v>
      </c>
      <c r="B27" s="19"/>
      <c r="C27" s="17" t="s">
        <v>26</v>
      </c>
      <c r="D27" s="28">
        <f>SUM(D28:D31)</f>
        <v>1428000</v>
      </c>
      <c r="E27" s="28">
        <f>SUM(E28:E31)</f>
        <v>1428000</v>
      </c>
      <c r="F27" s="18">
        <v>0</v>
      </c>
      <c r="G27" s="28">
        <f>H27</f>
        <v>1418000</v>
      </c>
      <c r="H27" s="29">
        <f>SUM(H28:H31)</f>
        <v>1418000</v>
      </c>
      <c r="I27" s="63">
        <f t="shared" si="0"/>
        <v>4679.86798679868</v>
      </c>
      <c r="J27" s="42"/>
      <c r="L27" s="73"/>
    </row>
    <row r="28" spans="1:12" ht="12.75">
      <c r="A28" s="16"/>
      <c r="B28" s="43">
        <v>502300</v>
      </c>
      <c r="C28" s="15" t="s">
        <v>8</v>
      </c>
      <c r="D28" s="40">
        <v>480000</v>
      </c>
      <c r="E28" s="40">
        <v>480000</v>
      </c>
      <c r="F28" s="14"/>
      <c r="G28" s="40">
        <v>480000</v>
      </c>
      <c r="H28" s="40">
        <v>480000</v>
      </c>
      <c r="I28" s="63">
        <f t="shared" si="0"/>
        <v>1584.1584158415842</v>
      </c>
      <c r="J28" s="42"/>
      <c r="L28" s="42"/>
    </row>
    <row r="29" spans="1:12" ht="12.75">
      <c r="A29" s="16"/>
      <c r="B29" s="43">
        <v>502400</v>
      </c>
      <c r="C29" s="15" t="s">
        <v>9</v>
      </c>
      <c r="D29" s="40">
        <v>230000</v>
      </c>
      <c r="E29" s="40">
        <v>230000</v>
      </c>
      <c r="F29" s="14"/>
      <c r="G29" s="40">
        <v>230000</v>
      </c>
      <c r="H29" s="40">
        <v>230000</v>
      </c>
      <c r="I29" s="63">
        <f t="shared" si="0"/>
        <v>759.0759075907591</v>
      </c>
      <c r="J29" s="42"/>
      <c r="L29" s="71"/>
    </row>
    <row r="30" spans="1:12" ht="12.75">
      <c r="A30" s="16"/>
      <c r="B30" s="43">
        <v>502500</v>
      </c>
      <c r="C30" s="30" t="s">
        <v>10</v>
      </c>
      <c r="D30" s="40">
        <v>630000</v>
      </c>
      <c r="E30" s="40">
        <v>630000</v>
      </c>
      <c r="F30" s="14"/>
      <c r="G30" s="40">
        <v>630000</v>
      </c>
      <c r="H30" s="40">
        <v>630000</v>
      </c>
      <c r="I30" s="63">
        <f t="shared" si="0"/>
        <v>2079.207920792079</v>
      </c>
      <c r="J30" s="42"/>
      <c r="L30" s="71"/>
    </row>
    <row r="31" spans="1:12" ht="12.75">
      <c r="A31" s="16"/>
      <c r="B31" s="43">
        <v>502600</v>
      </c>
      <c r="C31" s="15" t="s">
        <v>11</v>
      </c>
      <c r="D31" s="40">
        <v>88000</v>
      </c>
      <c r="E31" s="40">
        <v>88000</v>
      </c>
      <c r="F31" s="14"/>
      <c r="G31" s="40">
        <v>78000</v>
      </c>
      <c r="H31" s="40">
        <v>78000</v>
      </c>
      <c r="I31" s="63">
        <f t="shared" si="0"/>
        <v>257.4257425742574</v>
      </c>
      <c r="J31" s="42"/>
      <c r="L31" s="71"/>
    </row>
    <row r="32" spans="1:12" ht="15" customHeight="1">
      <c r="A32" s="7">
        <v>511</v>
      </c>
      <c r="B32" s="8"/>
      <c r="C32" s="9" t="s">
        <v>12</v>
      </c>
      <c r="D32" s="10">
        <f>SUM(D33:D35)</f>
        <v>459000</v>
      </c>
      <c r="E32" s="10">
        <f>SUM(E33:E35)</f>
        <v>459000</v>
      </c>
      <c r="F32" s="41">
        <v>0</v>
      </c>
      <c r="G32" s="10">
        <f>H32</f>
        <v>470000</v>
      </c>
      <c r="H32" s="10">
        <f>SUM(H33:H35)</f>
        <v>470000</v>
      </c>
      <c r="I32" s="63">
        <f t="shared" si="0"/>
        <v>1551.1551155115512</v>
      </c>
      <c r="L32" s="42"/>
    </row>
    <row r="33" spans="1:12" ht="12.75">
      <c r="A33" s="12"/>
      <c r="B33" s="43">
        <v>511300</v>
      </c>
      <c r="C33" s="15" t="s">
        <v>35</v>
      </c>
      <c r="D33" s="39">
        <v>300000</v>
      </c>
      <c r="E33" s="39">
        <v>300000</v>
      </c>
      <c r="F33" s="14"/>
      <c r="G33" s="39">
        <v>300000</v>
      </c>
      <c r="H33" s="39">
        <v>300000</v>
      </c>
      <c r="I33" s="63">
        <f t="shared" si="0"/>
        <v>990.0990099009902</v>
      </c>
      <c r="L33" s="59"/>
    </row>
    <row r="34" spans="1:12" ht="12.75">
      <c r="A34" s="12"/>
      <c r="B34" s="43">
        <v>511400</v>
      </c>
      <c r="C34" s="15" t="s">
        <v>36</v>
      </c>
      <c r="D34" s="39">
        <v>127000</v>
      </c>
      <c r="E34" s="39">
        <v>127000</v>
      </c>
      <c r="F34" s="14"/>
      <c r="G34" s="39">
        <v>130000</v>
      </c>
      <c r="H34" s="39">
        <v>130000</v>
      </c>
      <c r="I34" s="63">
        <f t="shared" si="0"/>
        <v>429.042904290429</v>
      </c>
      <c r="L34" s="42"/>
    </row>
    <row r="35" spans="1:12" ht="12.75">
      <c r="A35" s="12"/>
      <c r="B35" s="43">
        <v>511500</v>
      </c>
      <c r="C35" s="15" t="s">
        <v>13</v>
      </c>
      <c r="D35" s="39">
        <v>32000</v>
      </c>
      <c r="E35" s="39">
        <v>32000</v>
      </c>
      <c r="F35" s="14"/>
      <c r="G35" s="39">
        <v>40000</v>
      </c>
      <c r="H35" s="39">
        <v>40000</v>
      </c>
      <c r="I35" s="63">
        <f t="shared" si="0"/>
        <v>132.01320132013203</v>
      </c>
      <c r="L35" s="42"/>
    </row>
    <row r="36" spans="1:14" ht="15" customHeight="1">
      <c r="A36" s="16">
        <v>512</v>
      </c>
      <c r="B36" s="43">
        <v>512300</v>
      </c>
      <c r="C36" s="17" t="s">
        <v>14</v>
      </c>
      <c r="D36" s="18">
        <v>20000</v>
      </c>
      <c r="E36" s="18">
        <v>20000</v>
      </c>
      <c r="F36" s="31">
        <v>0</v>
      </c>
      <c r="G36" s="10">
        <v>15000</v>
      </c>
      <c r="H36" s="18">
        <v>15000</v>
      </c>
      <c r="I36" s="63">
        <f t="shared" si="0"/>
        <v>49.504950495049506</v>
      </c>
      <c r="L36" s="42"/>
      <c r="N36" t="s">
        <v>24</v>
      </c>
    </row>
    <row r="37" spans="1:12" ht="15" customHeight="1">
      <c r="A37" s="16">
        <v>513</v>
      </c>
      <c r="B37" s="43">
        <v>513300</v>
      </c>
      <c r="C37" s="17" t="s">
        <v>15</v>
      </c>
      <c r="D37" s="18">
        <v>1679</v>
      </c>
      <c r="E37" s="18">
        <v>1679</v>
      </c>
      <c r="F37" s="31">
        <v>0</v>
      </c>
      <c r="G37" s="10">
        <v>3380</v>
      </c>
      <c r="H37" s="18">
        <v>3380</v>
      </c>
      <c r="I37" s="63">
        <f t="shared" si="0"/>
        <v>11.155115511551156</v>
      </c>
      <c r="L37" s="42"/>
    </row>
    <row r="38" spans="1:12" ht="15" customHeight="1">
      <c r="A38" s="32">
        <v>518</v>
      </c>
      <c r="B38" s="81"/>
      <c r="C38" s="33" t="s">
        <v>16</v>
      </c>
      <c r="D38" s="58">
        <f>SUM(D39:D49)</f>
        <v>551500</v>
      </c>
      <c r="E38" s="82">
        <f>SUM(E39:E49)</f>
        <v>551500</v>
      </c>
      <c r="F38" s="58">
        <v>0</v>
      </c>
      <c r="G38" s="18">
        <f>H38</f>
        <v>554000</v>
      </c>
      <c r="H38" s="58">
        <f>SUM(H39:H49)</f>
        <v>554000</v>
      </c>
      <c r="I38" s="83">
        <f t="shared" si="0"/>
        <v>1828.3828382838283</v>
      </c>
      <c r="L38" s="42"/>
    </row>
    <row r="39" spans="1:12" ht="12.75">
      <c r="A39" s="16"/>
      <c r="B39" s="43">
        <v>518300</v>
      </c>
      <c r="C39" s="15" t="s">
        <v>37</v>
      </c>
      <c r="D39" s="39">
        <v>1000</v>
      </c>
      <c r="E39" s="39">
        <v>1000</v>
      </c>
      <c r="F39" s="14"/>
      <c r="G39" s="39">
        <v>1000</v>
      </c>
      <c r="H39" s="39">
        <v>1000</v>
      </c>
      <c r="I39" s="63">
        <f t="shared" si="0"/>
        <v>3.3003300330033003</v>
      </c>
      <c r="L39" s="42"/>
    </row>
    <row r="40" spans="1:12" ht="12.75">
      <c r="A40" s="16"/>
      <c r="B40" s="43">
        <v>518310</v>
      </c>
      <c r="C40" s="15" t="s">
        <v>17</v>
      </c>
      <c r="D40" s="39">
        <v>1000</v>
      </c>
      <c r="E40" s="39">
        <v>1000</v>
      </c>
      <c r="F40" s="14"/>
      <c r="G40" s="39">
        <v>1000</v>
      </c>
      <c r="H40" s="39">
        <v>1000</v>
      </c>
      <c r="I40" s="63">
        <f t="shared" si="0"/>
        <v>3.3003300330033003</v>
      </c>
      <c r="L40" s="42"/>
    </row>
    <row r="41" spans="1:12" ht="12.75">
      <c r="A41" s="16"/>
      <c r="B41" s="43">
        <v>518320</v>
      </c>
      <c r="C41" s="15" t="s">
        <v>18</v>
      </c>
      <c r="D41" s="39">
        <v>80000</v>
      </c>
      <c r="E41" s="39">
        <v>80000</v>
      </c>
      <c r="F41" s="14"/>
      <c r="G41" s="39">
        <v>86000</v>
      </c>
      <c r="H41" s="39">
        <v>86000</v>
      </c>
      <c r="I41" s="63">
        <f t="shared" si="0"/>
        <v>283.8283828382838</v>
      </c>
      <c r="L41" s="42"/>
    </row>
    <row r="42" spans="1:12" ht="12.75">
      <c r="A42" s="16"/>
      <c r="B42" s="48">
        <v>518340</v>
      </c>
      <c r="C42" s="30" t="s">
        <v>38</v>
      </c>
      <c r="D42" s="39">
        <v>75000</v>
      </c>
      <c r="E42" s="39">
        <v>75000</v>
      </c>
      <c r="F42" s="14"/>
      <c r="G42" s="39">
        <v>80000</v>
      </c>
      <c r="H42" s="39">
        <v>80000</v>
      </c>
      <c r="I42" s="63">
        <f t="shared" si="0"/>
        <v>264.02640264026405</v>
      </c>
      <c r="L42" s="42"/>
    </row>
    <row r="43" spans="1:12" ht="12.75">
      <c r="A43" s="16"/>
      <c r="B43" s="43">
        <v>518350</v>
      </c>
      <c r="C43" s="15" t="s">
        <v>19</v>
      </c>
      <c r="D43" s="39">
        <v>50000</v>
      </c>
      <c r="E43" s="39">
        <v>50000</v>
      </c>
      <c r="F43" s="14"/>
      <c r="G43" s="39">
        <v>40000</v>
      </c>
      <c r="H43" s="39">
        <v>40000</v>
      </c>
      <c r="I43" s="63">
        <f t="shared" si="0"/>
        <v>132.01320132013203</v>
      </c>
      <c r="L43" s="42"/>
    </row>
    <row r="44" spans="1:12" ht="12.75">
      <c r="A44" s="16"/>
      <c r="B44" s="43">
        <v>518400</v>
      </c>
      <c r="C44" s="15" t="s">
        <v>20</v>
      </c>
      <c r="D44" s="39">
        <v>130000</v>
      </c>
      <c r="E44" s="39">
        <v>130000</v>
      </c>
      <c r="F44" s="14"/>
      <c r="G44" s="39">
        <v>140000</v>
      </c>
      <c r="H44" s="39">
        <v>140000</v>
      </c>
      <c r="I44" s="63">
        <f t="shared" si="0"/>
        <v>462.04620462046205</v>
      </c>
      <c r="L44" s="59"/>
    </row>
    <row r="45" spans="1:12" ht="12.75">
      <c r="A45" s="16"/>
      <c r="B45" s="43">
        <v>518410</v>
      </c>
      <c r="C45" s="15" t="s">
        <v>16</v>
      </c>
      <c r="D45" s="39">
        <v>134000</v>
      </c>
      <c r="E45" s="39">
        <v>134000</v>
      </c>
      <c r="F45" s="14"/>
      <c r="G45" s="39">
        <v>130000</v>
      </c>
      <c r="H45" s="39">
        <v>130000</v>
      </c>
      <c r="I45" s="63">
        <f t="shared" si="0"/>
        <v>429.042904290429</v>
      </c>
      <c r="L45" s="42"/>
    </row>
    <row r="46" spans="1:12" ht="12.75">
      <c r="A46" s="16"/>
      <c r="B46" s="43">
        <v>518420</v>
      </c>
      <c r="C46" s="15" t="s">
        <v>39</v>
      </c>
      <c r="D46" s="39">
        <v>30000</v>
      </c>
      <c r="E46" s="39">
        <v>30000</v>
      </c>
      <c r="F46" s="14"/>
      <c r="G46" s="39">
        <v>30000</v>
      </c>
      <c r="H46" s="39">
        <v>30000</v>
      </c>
      <c r="I46" s="63">
        <f t="shared" si="0"/>
        <v>99.00990099009901</v>
      </c>
      <c r="L46" s="42"/>
    </row>
    <row r="47" spans="1:12" ht="12.75">
      <c r="A47" s="16"/>
      <c r="B47" s="43">
        <v>518520</v>
      </c>
      <c r="C47" s="15" t="s">
        <v>40</v>
      </c>
      <c r="D47" s="39">
        <v>36000</v>
      </c>
      <c r="E47" s="39">
        <v>36000</v>
      </c>
      <c r="F47" s="14"/>
      <c r="G47" s="39">
        <v>37000</v>
      </c>
      <c r="H47" s="39">
        <v>37000</v>
      </c>
      <c r="I47" s="63">
        <f t="shared" si="0"/>
        <v>122.11221122112211</v>
      </c>
      <c r="L47" s="59" t="s">
        <v>24</v>
      </c>
    </row>
    <row r="48" spans="1:12" ht="12.75">
      <c r="A48" s="16"/>
      <c r="B48" s="43">
        <v>518600</v>
      </c>
      <c r="C48" s="15" t="s">
        <v>21</v>
      </c>
      <c r="D48" s="39">
        <v>13000</v>
      </c>
      <c r="E48" s="39">
        <v>13000</v>
      </c>
      <c r="F48" s="14"/>
      <c r="G48" s="39">
        <v>8000</v>
      </c>
      <c r="H48" s="39">
        <v>8000</v>
      </c>
      <c r="I48" s="63">
        <f t="shared" si="0"/>
        <v>26.402640264026402</v>
      </c>
      <c r="L48" s="42"/>
    </row>
    <row r="49" spans="1:12" ht="12.75">
      <c r="A49" s="16"/>
      <c r="B49" s="43">
        <v>518610</v>
      </c>
      <c r="C49" s="15" t="s">
        <v>69</v>
      </c>
      <c r="D49" s="39">
        <v>1500</v>
      </c>
      <c r="E49" s="39">
        <v>1500</v>
      </c>
      <c r="F49" s="14"/>
      <c r="G49" s="39">
        <v>1000</v>
      </c>
      <c r="H49" s="39">
        <v>1000</v>
      </c>
      <c r="I49" s="63">
        <f t="shared" si="0"/>
        <v>3.3003300330033003</v>
      </c>
      <c r="L49" s="42"/>
    </row>
    <row r="50" spans="1:12" ht="15" customHeight="1">
      <c r="A50" s="16">
        <v>527</v>
      </c>
      <c r="B50" s="19"/>
      <c r="C50" s="17" t="s">
        <v>41</v>
      </c>
      <c r="D50" s="18">
        <f>SUM(D51:D52)</f>
        <v>47000</v>
      </c>
      <c r="E50" s="10">
        <f>SUM(E51:E52)</f>
        <v>47000</v>
      </c>
      <c r="F50" s="18">
        <v>0</v>
      </c>
      <c r="G50" s="10">
        <f>H50</f>
        <v>40000</v>
      </c>
      <c r="H50" s="18">
        <f>SUM(H51:H52)</f>
        <v>40000</v>
      </c>
      <c r="I50" s="63">
        <f t="shared" si="0"/>
        <v>132.01320132013203</v>
      </c>
      <c r="L50" s="59" t="s">
        <v>24</v>
      </c>
    </row>
    <row r="51" spans="1:12" ht="12.75">
      <c r="A51" s="12"/>
      <c r="B51" s="43">
        <v>527310</v>
      </c>
      <c r="C51" s="15" t="s">
        <v>42</v>
      </c>
      <c r="D51" s="39">
        <v>12000</v>
      </c>
      <c r="E51" s="39">
        <v>12000</v>
      </c>
      <c r="F51" s="14"/>
      <c r="G51" s="39">
        <v>15000</v>
      </c>
      <c r="H51" s="39">
        <v>15000</v>
      </c>
      <c r="I51" s="63">
        <f t="shared" si="0"/>
        <v>49.504950495049506</v>
      </c>
      <c r="L51" s="42"/>
    </row>
    <row r="52" spans="1:12" ht="12.75">
      <c r="A52" s="12"/>
      <c r="B52" s="43">
        <v>527320</v>
      </c>
      <c r="C52" s="15" t="s">
        <v>70</v>
      </c>
      <c r="D52" s="39">
        <v>35000</v>
      </c>
      <c r="E52" s="39">
        <v>35000</v>
      </c>
      <c r="F52" s="14"/>
      <c r="G52" s="39">
        <v>25000</v>
      </c>
      <c r="H52" s="39">
        <v>25000</v>
      </c>
      <c r="I52" s="63">
        <f t="shared" si="0"/>
        <v>82.50825082508251</v>
      </c>
      <c r="K52" s="45"/>
      <c r="L52" s="42"/>
    </row>
    <row r="53" spans="1:12" ht="15" customHeight="1">
      <c r="A53" s="16">
        <v>528</v>
      </c>
      <c r="B53" s="19"/>
      <c r="C53" s="17" t="s">
        <v>43</v>
      </c>
      <c r="D53" s="18">
        <f>SUM(D54:D54)</f>
        <v>50000</v>
      </c>
      <c r="E53" s="10">
        <f>SUM(E54)</f>
        <v>50000</v>
      </c>
      <c r="F53" s="18">
        <v>0</v>
      </c>
      <c r="G53" s="10">
        <f>H53</f>
        <v>50000</v>
      </c>
      <c r="H53" s="18">
        <f>SUM(H54:H54)</f>
        <v>50000</v>
      </c>
      <c r="I53" s="63">
        <f t="shared" si="0"/>
        <v>165.01650165016503</v>
      </c>
      <c r="L53" s="42"/>
    </row>
    <row r="54" spans="1:13" ht="13.5" thickBot="1">
      <c r="A54" s="12"/>
      <c r="B54" s="48">
        <v>528300</v>
      </c>
      <c r="C54" s="30" t="s">
        <v>44</v>
      </c>
      <c r="D54" s="14">
        <v>50000</v>
      </c>
      <c r="E54" s="14">
        <v>50000</v>
      </c>
      <c r="F54" s="14"/>
      <c r="G54" s="39">
        <v>50000</v>
      </c>
      <c r="H54" s="14">
        <v>50000</v>
      </c>
      <c r="I54" s="63">
        <f t="shared" si="0"/>
        <v>165.01650165016503</v>
      </c>
      <c r="L54" s="42"/>
      <c r="M54" s="45" t="s">
        <v>24</v>
      </c>
    </row>
    <row r="55" spans="1:12" ht="14.25" customHeight="1">
      <c r="A55" s="85" t="s">
        <v>0</v>
      </c>
      <c r="B55" s="85" t="s">
        <v>1</v>
      </c>
      <c r="C55" s="90" t="s">
        <v>2</v>
      </c>
      <c r="D55" s="85" t="s">
        <v>119</v>
      </c>
      <c r="E55" s="85" t="s">
        <v>27</v>
      </c>
      <c r="F55" s="85" t="s">
        <v>28</v>
      </c>
      <c r="G55" s="88" t="s">
        <v>122</v>
      </c>
      <c r="H55" s="85" t="s">
        <v>27</v>
      </c>
      <c r="I55" s="85" t="s">
        <v>85</v>
      </c>
      <c r="L55" s="42" t="s">
        <v>24</v>
      </c>
    </row>
    <row r="56" spans="1:12" ht="15" customHeight="1" thickBot="1">
      <c r="A56" s="86"/>
      <c r="B56" s="86"/>
      <c r="C56" s="87"/>
      <c r="D56" s="87"/>
      <c r="E56" s="86"/>
      <c r="F56" s="87"/>
      <c r="G56" s="89"/>
      <c r="H56" s="86"/>
      <c r="I56" s="87"/>
      <c r="L56" s="42"/>
    </row>
    <row r="57" spans="1:12" ht="12.75">
      <c r="A57" s="16">
        <v>549</v>
      </c>
      <c r="B57" s="19"/>
      <c r="C57" s="17" t="s">
        <v>71</v>
      </c>
      <c r="D57" s="18">
        <f>SUM(D58:D58)</f>
        <v>49000</v>
      </c>
      <c r="E57" s="18">
        <f>SUM(E58:E58)</f>
        <v>49000</v>
      </c>
      <c r="F57" s="18">
        <v>0</v>
      </c>
      <c r="G57" s="18">
        <f>H58</f>
        <v>49000</v>
      </c>
      <c r="H57" s="18">
        <f>SUM(H58:H58)</f>
        <v>49000</v>
      </c>
      <c r="I57" s="66">
        <f aca="true" t="shared" si="1" ref="I57:I66">H57/303</f>
        <v>161.7161716171617</v>
      </c>
      <c r="L57" s="42"/>
    </row>
    <row r="58" spans="1:12" ht="12.75">
      <c r="A58" s="12"/>
      <c r="B58" s="43">
        <v>549400</v>
      </c>
      <c r="C58" s="15" t="s">
        <v>45</v>
      </c>
      <c r="D58" s="14">
        <v>49000</v>
      </c>
      <c r="E58" s="14">
        <v>49000</v>
      </c>
      <c r="F58" s="14"/>
      <c r="G58" s="46">
        <v>49000</v>
      </c>
      <c r="H58" s="14">
        <v>49000</v>
      </c>
      <c r="I58" s="66">
        <f t="shared" si="1"/>
        <v>161.7161716171617</v>
      </c>
      <c r="L58" s="42"/>
    </row>
    <row r="59" spans="1:12" ht="12.75">
      <c r="A59" s="7">
        <v>551</v>
      </c>
      <c r="B59" s="68"/>
      <c r="C59" s="9" t="s">
        <v>22</v>
      </c>
      <c r="D59" s="10">
        <f>SUM(D60:D62)</f>
        <v>567000</v>
      </c>
      <c r="E59" s="10">
        <f>SUM(E60:E62)</f>
        <v>567000</v>
      </c>
      <c r="F59" s="39"/>
      <c r="G59" s="10">
        <f>H59</f>
        <v>542620</v>
      </c>
      <c r="H59" s="41">
        <f>SUM(H60:H62)</f>
        <v>542620</v>
      </c>
      <c r="I59" s="63">
        <f t="shared" si="1"/>
        <v>1790.8250825082507</v>
      </c>
      <c r="L59" s="42"/>
    </row>
    <row r="60" spans="1:14" ht="12.75">
      <c r="A60" s="49"/>
      <c r="B60" s="43">
        <v>551300</v>
      </c>
      <c r="C60" s="44" t="s">
        <v>22</v>
      </c>
      <c r="D60" s="39">
        <v>81342</v>
      </c>
      <c r="E60" s="39">
        <v>81342</v>
      </c>
      <c r="F60" s="46"/>
      <c r="G60" s="39">
        <v>56968</v>
      </c>
      <c r="H60" s="39">
        <v>56968</v>
      </c>
      <c r="I60" s="63">
        <f t="shared" si="1"/>
        <v>188.01320132013203</v>
      </c>
      <c r="K60" s="45"/>
      <c r="L60" s="42"/>
      <c r="N60" s="45" t="s">
        <v>24</v>
      </c>
    </row>
    <row r="61" spans="1:12" ht="12.75">
      <c r="A61" s="16"/>
      <c r="B61" s="51">
        <v>551301</v>
      </c>
      <c r="C61" s="44" t="s">
        <v>88</v>
      </c>
      <c r="D61" s="39">
        <v>277079</v>
      </c>
      <c r="E61" s="39">
        <v>277079</v>
      </c>
      <c r="F61" s="18">
        <v>0</v>
      </c>
      <c r="G61" s="39">
        <v>277197</v>
      </c>
      <c r="H61" s="39">
        <v>277197</v>
      </c>
      <c r="I61" s="63">
        <f t="shared" si="1"/>
        <v>914.8415841584158</v>
      </c>
      <c r="J61" s="45" t="s">
        <v>24</v>
      </c>
      <c r="K61" s="72"/>
      <c r="L61" s="42" t="s">
        <v>24</v>
      </c>
    </row>
    <row r="62" spans="1:12" ht="12.75">
      <c r="A62" s="16"/>
      <c r="B62" s="51">
        <v>551302</v>
      </c>
      <c r="C62" s="44" t="s">
        <v>110</v>
      </c>
      <c r="D62" s="39">
        <v>208579</v>
      </c>
      <c r="E62" s="39">
        <v>208579</v>
      </c>
      <c r="F62" s="18"/>
      <c r="G62" s="39">
        <v>208455</v>
      </c>
      <c r="H62" s="39">
        <v>208455</v>
      </c>
      <c r="I62" s="63">
        <f t="shared" si="1"/>
        <v>687.9702970297029</v>
      </c>
      <c r="J62" s="45"/>
      <c r="K62" s="72"/>
      <c r="L62" s="42"/>
    </row>
    <row r="63" spans="1:12" ht="12.75">
      <c r="A63" s="49">
        <v>558</v>
      </c>
      <c r="B63" s="13"/>
      <c r="C63" s="52" t="s">
        <v>72</v>
      </c>
      <c r="D63" s="18">
        <f>SUM(D64:D64)</f>
        <v>290400</v>
      </c>
      <c r="E63" s="18">
        <f>SUM(E64:E64)</f>
        <v>290400</v>
      </c>
      <c r="F63" s="31"/>
      <c r="G63" s="10">
        <f>H63</f>
        <v>140000</v>
      </c>
      <c r="H63" s="18">
        <f>SUM(H64:H64)</f>
        <v>140000</v>
      </c>
      <c r="I63" s="63">
        <f t="shared" si="1"/>
        <v>462.04620462046205</v>
      </c>
      <c r="J63" s="45"/>
      <c r="K63" s="45"/>
      <c r="L63" s="42"/>
    </row>
    <row r="64" spans="1:14" ht="12.75">
      <c r="A64" s="12"/>
      <c r="B64" s="43">
        <v>558420</v>
      </c>
      <c r="C64" s="15" t="s">
        <v>100</v>
      </c>
      <c r="D64" s="14">
        <v>290400</v>
      </c>
      <c r="E64" s="14">
        <v>290400</v>
      </c>
      <c r="F64" s="14"/>
      <c r="G64" s="39">
        <v>140000</v>
      </c>
      <c r="H64" s="39">
        <v>140000</v>
      </c>
      <c r="I64" s="66">
        <f t="shared" si="1"/>
        <v>462.04620462046205</v>
      </c>
      <c r="K64" s="42"/>
      <c r="L64" s="42"/>
      <c r="N64" t="s">
        <v>24</v>
      </c>
    </row>
    <row r="65" spans="1:12" ht="13.5" thickBot="1">
      <c r="A65" s="75"/>
      <c r="B65" s="76"/>
      <c r="C65" s="77"/>
      <c r="D65" s="78"/>
      <c r="E65" s="78"/>
      <c r="F65" s="78"/>
      <c r="G65" s="79"/>
      <c r="H65" s="79"/>
      <c r="I65" s="67"/>
      <c r="K65" s="42"/>
      <c r="L65" s="42"/>
    </row>
    <row r="66" spans="1:12" ht="18" customHeight="1" thickBot="1">
      <c r="A66" s="24"/>
      <c r="B66" s="35"/>
      <c r="C66" s="36" t="s">
        <v>23</v>
      </c>
      <c r="D66" s="37">
        <f>D18+D27+D32+D36+D37+D38+D50+D53+D57+D59+D63</f>
        <v>5948579</v>
      </c>
      <c r="E66" s="37">
        <f>E18+E27+E32+E36+E37+E38+E50+E53+E57+E59+E63</f>
        <v>5948579</v>
      </c>
      <c r="F66" s="37">
        <v>0</v>
      </c>
      <c r="G66" s="37">
        <f>G18+G27+G32+G36+G37+G38+G50+G53+G57+G59+G63</f>
        <v>5708000</v>
      </c>
      <c r="H66" s="37">
        <f>H18+H27+H32+H36+H37+H38+H50+H53+H57+H59+H63</f>
        <v>5708000</v>
      </c>
      <c r="I66" s="74">
        <f t="shared" si="1"/>
        <v>18838.28382838284</v>
      </c>
      <c r="L66" s="42"/>
    </row>
    <row r="67" spans="1:12" ht="12" customHeight="1">
      <c r="A67" s="34"/>
      <c r="B67" s="34"/>
      <c r="C67" s="34"/>
      <c r="D67" s="34"/>
      <c r="E67" s="34"/>
      <c r="F67" s="34"/>
      <c r="L67" s="42"/>
    </row>
    <row r="68" spans="1:12" ht="14.25" customHeight="1">
      <c r="A68" s="50" t="s">
        <v>121</v>
      </c>
      <c r="B68" s="34"/>
      <c r="C68" s="34"/>
      <c r="D68" s="34"/>
      <c r="E68" s="34"/>
      <c r="F68" s="34"/>
      <c r="L68" s="42"/>
    </row>
    <row r="69" spans="1:12" ht="12" customHeight="1">
      <c r="A69" s="34"/>
      <c r="B69" s="34"/>
      <c r="C69" s="34"/>
      <c r="D69" s="34"/>
      <c r="E69" s="34"/>
      <c r="F69" s="34"/>
      <c r="G69" t="s">
        <v>24</v>
      </c>
      <c r="H69" t="s">
        <v>24</v>
      </c>
      <c r="L69" s="42"/>
    </row>
    <row r="70" spans="1:6" ht="12" customHeight="1">
      <c r="A70" s="34"/>
      <c r="B70" s="34"/>
      <c r="C70" s="34"/>
      <c r="D70" s="34"/>
      <c r="E70" s="34" t="s">
        <v>24</v>
      </c>
      <c r="F70" s="34"/>
    </row>
    <row r="71" spans="1:6" ht="12.75">
      <c r="A71" s="50" t="s">
        <v>155</v>
      </c>
      <c r="B71" s="34"/>
      <c r="C71" s="34"/>
      <c r="D71" s="34"/>
      <c r="E71" s="34"/>
      <c r="F71" s="34"/>
    </row>
    <row r="72" spans="1:6" ht="12.75">
      <c r="A72" s="34"/>
      <c r="B72" s="34"/>
      <c r="C72" s="34"/>
      <c r="D72" s="34"/>
      <c r="E72" s="34"/>
      <c r="F72" s="34"/>
    </row>
    <row r="73" spans="1:6" ht="12.75">
      <c r="A73" s="34"/>
      <c r="B73" s="34"/>
      <c r="C73" s="34"/>
      <c r="D73" s="34"/>
      <c r="E73" s="34"/>
      <c r="F73" s="34"/>
    </row>
    <row r="74" spans="1:6" ht="12.75">
      <c r="A74" s="34" t="s">
        <v>30</v>
      </c>
      <c r="B74" s="34"/>
      <c r="C74" s="34"/>
      <c r="D74" s="34"/>
      <c r="E74" s="34"/>
      <c r="F74" s="34"/>
    </row>
    <row r="75" spans="1:7" ht="12.75">
      <c r="A75" s="34"/>
      <c r="B75" s="34"/>
      <c r="C75" s="50" t="s">
        <v>24</v>
      </c>
      <c r="D75" s="34"/>
      <c r="E75" s="34"/>
      <c r="F75" s="34"/>
      <c r="G75" s="45" t="s">
        <v>24</v>
      </c>
    </row>
    <row r="76" spans="1:6" ht="12.75">
      <c r="A76" s="50" t="s">
        <v>123</v>
      </c>
      <c r="B76" s="34"/>
      <c r="C76" s="34"/>
      <c r="D76" s="34"/>
      <c r="E76" s="34"/>
      <c r="F76" s="34"/>
    </row>
    <row r="77" ht="12.75">
      <c r="H77" t="s">
        <v>24</v>
      </c>
    </row>
  </sheetData>
  <sheetProtection/>
  <mergeCells count="20">
    <mergeCell ref="B9:B10"/>
    <mergeCell ref="C9:C10"/>
    <mergeCell ref="A5:I5"/>
    <mergeCell ref="E9:E10"/>
    <mergeCell ref="D9:D10"/>
    <mergeCell ref="A1:I1"/>
    <mergeCell ref="F9:F10"/>
    <mergeCell ref="A9:A10"/>
    <mergeCell ref="H9:H10"/>
    <mergeCell ref="I9:I10"/>
    <mergeCell ref="H55:H56"/>
    <mergeCell ref="I55:I56"/>
    <mergeCell ref="G9:G10"/>
    <mergeCell ref="A55:A56"/>
    <mergeCell ref="B55:B56"/>
    <mergeCell ref="C55:C56"/>
    <mergeCell ref="D55:D56"/>
    <mergeCell ref="E55:E56"/>
    <mergeCell ref="F55:F56"/>
    <mergeCell ref="G55:G56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6" width="10.7109375" style="0" customWidth="1"/>
    <col min="7" max="7" width="27.00390625" style="0" customWidth="1"/>
    <col min="8" max="8" width="16.421875" style="0" customWidth="1"/>
    <col min="9" max="9" width="14.140625" style="0" customWidth="1"/>
    <col min="10" max="10" width="9.7109375" style="0" customWidth="1"/>
  </cols>
  <sheetData>
    <row r="1" ht="12.75">
      <c r="A1" t="s">
        <v>29</v>
      </c>
    </row>
    <row r="3" ht="12.75">
      <c r="B3" t="s">
        <v>24</v>
      </c>
    </row>
    <row r="4" spans="1:6" ht="24" customHeight="1">
      <c r="A4" s="55" t="s">
        <v>124</v>
      </c>
      <c r="B4" s="55"/>
      <c r="C4" s="55"/>
      <c r="D4" s="55"/>
      <c r="E4" s="55"/>
      <c r="F4" s="57"/>
    </row>
    <row r="5" spans="1:6" ht="12.75" customHeight="1">
      <c r="A5" s="55" t="s">
        <v>24</v>
      </c>
      <c r="B5" s="55"/>
      <c r="C5" s="55"/>
      <c r="D5" s="55"/>
      <c r="E5" s="55"/>
      <c r="F5" s="57"/>
    </row>
    <row r="6" ht="12.75" customHeight="1"/>
    <row r="7" ht="12.75" customHeight="1">
      <c r="A7" t="s">
        <v>125</v>
      </c>
    </row>
    <row r="8" ht="12.75" customHeight="1">
      <c r="A8" t="s">
        <v>128</v>
      </c>
    </row>
    <row r="9" ht="12.75" customHeight="1">
      <c r="A9" t="s">
        <v>129</v>
      </c>
    </row>
    <row r="10" ht="12.75" customHeight="1">
      <c r="A10" t="s">
        <v>130</v>
      </c>
    </row>
    <row r="11" ht="12.75" customHeight="1">
      <c r="A11" t="s">
        <v>131</v>
      </c>
    </row>
    <row r="12" ht="12.75" customHeight="1">
      <c r="A12" t="s">
        <v>126</v>
      </c>
    </row>
    <row r="13" ht="12.75" customHeight="1">
      <c r="A13" t="s">
        <v>127</v>
      </c>
    </row>
    <row r="14" ht="12.75" customHeight="1"/>
    <row r="15" ht="12.75">
      <c r="A15" s="45"/>
    </row>
    <row r="16" ht="12.75">
      <c r="A16" s="53" t="s">
        <v>156</v>
      </c>
    </row>
    <row r="18" ht="12.75">
      <c r="A18" s="45"/>
    </row>
    <row r="19" ht="12.75" customHeight="1">
      <c r="E19" t="s">
        <v>24</v>
      </c>
    </row>
    <row r="20" spans="1:6" ht="12.75">
      <c r="A20" s="54" t="s">
        <v>46</v>
      </c>
      <c r="B20" s="45" t="s">
        <v>157</v>
      </c>
      <c r="F20" s="45" t="s">
        <v>24</v>
      </c>
    </row>
    <row r="22" spans="1:2" ht="12.75">
      <c r="A22" s="45" t="s">
        <v>48</v>
      </c>
      <c r="B22" s="45" t="s">
        <v>107</v>
      </c>
    </row>
    <row r="23" spans="1:2" ht="12.75">
      <c r="A23" s="45" t="s">
        <v>49</v>
      </c>
      <c r="B23" s="45" t="s">
        <v>132</v>
      </c>
    </row>
    <row r="24" spans="1:2" ht="12.75">
      <c r="A24" s="45" t="s">
        <v>50</v>
      </c>
      <c r="B24" s="45" t="s">
        <v>84</v>
      </c>
    </row>
    <row r="25" spans="1:2" ht="12.75">
      <c r="A25" s="45"/>
      <c r="B25" s="45" t="s">
        <v>102</v>
      </c>
    </row>
    <row r="26" spans="1:2" ht="12.75">
      <c r="A26" s="45" t="s">
        <v>73</v>
      </c>
      <c r="B26" s="45" t="s">
        <v>158</v>
      </c>
    </row>
    <row r="27" spans="1:2" ht="12.75">
      <c r="A27" s="45" t="s">
        <v>117</v>
      </c>
      <c r="B27" s="45" t="s">
        <v>118</v>
      </c>
    </row>
    <row r="28" ht="12.75">
      <c r="B28" s="45"/>
    </row>
    <row r="30" spans="1:2" ht="12.75">
      <c r="A30" s="54" t="s">
        <v>47</v>
      </c>
      <c r="B30" s="45" t="s">
        <v>157</v>
      </c>
    </row>
    <row r="32" spans="1:5" ht="12.75">
      <c r="A32" s="53">
        <v>501</v>
      </c>
      <c r="B32" s="53" t="s">
        <v>165</v>
      </c>
      <c r="C32" s="53"/>
      <c r="D32" s="53"/>
      <c r="E32" s="53"/>
    </row>
    <row r="33" spans="1:2" ht="12.75">
      <c r="A33" s="45" t="s">
        <v>51</v>
      </c>
      <c r="B33" s="45" t="s">
        <v>159</v>
      </c>
    </row>
    <row r="34" spans="1:2" ht="12.75">
      <c r="A34" s="45"/>
      <c r="B34" s="45" t="s">
        <v>111</v>
      </c>
    </row>
    <row r="35" spans="1:2" ht="12.75">
      <c r="A35" s="45" t="s">
        <v>52</v>
      </c>
      <c r="B35" s="45" t="s">
        <v>133</v>
      </c>
    </row>
    <row r="36" spans="1:2" ht="12.75">
      <c r="A36" s="45" t="s">
        <v>53</v>
      </c>
      <c r="B36" s="45" t="s">
        <v>160</v>
      </c>
    </row>
    <row r="37" spans="1:2" ht="12.75">
      <c r="A37" t="s">
        <v>98</v>
      </c>
      <c r="B37" s="45" t="s">
        <v>134</v>
      </c>
    </row>
    <row r="38" spans="1:2" ht="12.75">
      <c r="A38" t="s">
        <v>89</v>
      </c>
      <c r="B38" s="45" t="s">
        <v>161</v>
      </c>
    </row>
    <row r="39" spans="1:2" ht="12.75">
      <c r="A39" t="s">
        <v>90</v>
      </c>
      <c r="B39" s="45" t="s">
        <v>162</v>
      </c>
    </row>
    <row r="40" spans="1:2" ht="12.75">
      <c r="A40" s="45" t="s">
        <v>54</v>
      </c>
      <c r="B40" s="45" t="s">
        <v>163</v>
      </c>
    </row>
    <row r="41" spans="1:2" ht="12.75">
      <c r="A41" s="45" t="s">
        <v>55</v>
      </c>
      <c r="B41" s="45" t="s">
        <v>164</v>
      </c>
    </row>
    <row r="42" spans="1:2" ht="12.75">
      <c r="A42" s="45"/>
      <c r="B42" s="45" t="s">
        <v>135</v>
      </c>
    </row>
    <row r="43" spans="1:2" ht="12.75">
      <c r="A43" s="45"/>
      <c r="B43" s="45"/>
    </row>
    <row r="44" spans="1:4" ht="12.75">
      <c r="A44" s="53">
        <v>502</v>
      </c>
      <c r="B44" s="53" t="s">
        <v>167</v>
      </c>
      <c r="C44" s="53"/>
      <c r="D44" s="53"/>
    </row>
    <row r="45" spans="1:2" ht="12.75">
      <c r="A45" s="45" t="s">
        <v>56</v>
      </c>
      <c r="B45" s="45" t="s">
        <v>112</v>
      </c>
    </row>
    <row r="46" spans="1:2" ht="12.75">
      <c r="A46" s="45" t="s">
        <v>91</v>
      </c>
      <c r="B46" s="45" t="s">
        <v>113</v>
      </c>
    </row>
    <row r="47" spans="1:2" ht="12.75">
      <c r="A47" t="s">
        <v>74</v>
      </c>
      <c r="B47" s="45" t="s">
        <v>154</v>
      </c>
    </row>
    <row r="48" spans="1:2" ht="12.75">
      <c r="A48" t="s">
        <v>92</v>
      </c>
      <c r="B48" s="45" t="s">
        <v>166</v>
      </c>
    </row>
    <row r="50" spans="1:5" ht="12.75">
      <c r="A50" s="53">
        <v>511</v>
      </c>
      <c r="B50" s="53" t="s">
        <v>169</v>
      </c>
      <c r="C50" s="53"/>
      <c r="D50" s="53"/>
      <c r="E50" s="53"/>
    </row>
    <row r="51" spans="1:2" ht="12.75">
      <c r="A51" s="45" t="s">
        <v>57</v>
      </c>
      <c r="B51" s="45" t="s">
        <v>168</v>
      </c>
    </row>
    <row r="52" spans="1:2" ht="12.75">
      <c r="A52" s="45" t="s">
        <v>58</v>
      </c>
      <c r="B52" s="45" t="s">
        <v>136</v>
      </c>
    </row>
    <row r="53" spans="1:2" ht="12.75">
      <c r="A53" s="45"/>
      <c r="B53" s="45" t="s">
        <v>137</v>
      </c>
    </row>
    <row r="54" spans="1:2" ht="12.75">
      <c r="A54" s="45" t="s">
        <v>59</v>
      </c>
      <c r="B54" s="45" t="s">
        <v>138</v>
      </c>
    </row>
    <row r="56" spans="1:4" ht="12.75">
      <c r="A56" s="53">
        <v>512</v>
      </c>
      <c r="B56" s="53" t="s">
        <v>139</v>
      </c>
      <c r="C56" s="53"/>
      <c r="D56" s="53"/>
    </row>
    <row r="57" spans="1:2" ht="12.75">
      <c r="A57" s="45" t="s">
        <v>60</v>
      </c>
      <c r="B57" s="45" t="s">
        <v>140</v>
      </c>
    </row>
    <row r="58" ht="12.75" customHeight="1">
      <c r="B58" s="45"/>
    </row>
    <row r="59" spans="1:5" ht="12.75">
      <c r="A59" s="53">
        <v>513</v>
      </c>
      <c r="B59" s="53" t="s">
        <v>141</v>
      </c>
      <c r="C59" s="53"/>
      <c r="D59" s="53"/>
      <c r="E59" s="53"/>
    </row>
    <row r="60" spans="1:5" ht="12.75">
      <c r="A60" s="45" t="s">
        <v>75</v>
      </c>
      <c r="B60" s="45" t="s">
        <v>76</v>
      </c>
      <c r="C60" s="53"/>
      <c r="D60" s="53"/>
      <c r="E60" s="53"/>
    </row>
    <row r="61" ht="12.75" customHeight="1"/>
    <row r="62" spans="1:4" ht="12.75">
      <c r="A62" s="53">
        <v>518</v>
      </c>
      <c r="B62" s="53" t="s">
        <v>173</v>
      </c>
      <c r="C62" s="53"/>
      <c r="D62" s="53"/>
    </row>
    <row r="63" spans="1:2" ht="12.75">
      <c r="A63" s="45" t="s">
        <v>61</v>
      </c>
      <c r="B63" s="45" t="s">
        <v>93</v>
      </c>
    </row>
    <row r="64" spans="1:2" ht="12.75">
      <c r="A64" s="59" t="s">
        <v>94</v>
      </c>
      <c r="B64" s="45" t="s">
        <v>96</v>
      </c>
    </row>
    <row r="65" spans="1:2" ht="12.75">
      <c r="A65" s="45" t="s">
        <v>77</v>
      </c>
      <c r="B65" s="45" t="s">
        <v>142</v>
      </c>
    </row>
    <row r="66" spans="1:2" ht="12.75">
      <c r="A66" s="45" t="s">
        <v>78</v>
      </c>
      <c r="B66" s="45" t="s">
        <v>143</v>
      </c>
    </row>
    <row r="67" spans="1:2" ht="12.75">
      <c r="A67" s="45" t="s">
        <v>62</v>
      </c>
      <c r="B67" s="45" t="s">
        <v>144</v>
      </c>
    </row>
    <row r="68" spans="1:2" ht="12.75">
      <c r="A68" s="45" t="s">
        <v>79</v>
      </c>
      <c r="B68" s="45" t="s">
        <v>170</v>
      </c>
    </row>
    <row r="69" spans="1:2" ht="12.75">
      <c r="A69" s="45" t="s">
        <v>63</v>
      </c>
      <c r="B69" s="45" t="s">
        <v>171</v>
      </c>
    </row>
    <row r="70" spans="1:2" ht="12.75">
      <c r="A70" s="45" t="s">
        <v>64</v>
      </c>
      <c r="B70" s="45" t="s">
        <v>103</v>
      </c>
    </row>
    <row r="71" spans="1:2" ht="12.75">
      <c r="A71" s="45" t="s">
        <v>95</v>
      </c>
      <c r="B71" s="45" t="s">
        <v>145</v>
      </c>
    </row>
    <row r="72" spans="1:5" ht="12.75">
      <c r="A72" s="45" t="s">
        <v>99</v>
      </c>
      <c r="B72" s="45" t="s">
        <v>172</v>
      </c>
      <c r="C72" s="45"/>
      <c r="D72" s="45"/>
      <c r="E72" s="45"/>
    </row>
    <row r="73" spans="1:2" ht="15" customHeight="1">
      <c r="A73" s="45"/>
      <c r="B73" s="45"/>
    </row>
    <row r="74" spans="1:5" ht="12.75">
      <c r="A74" s="53">
        <v>527</v>
      </c>
      <c r="B74" s="53" t="s">
        <v>175</v>
      </c>
      <c r="C74" s="53"/>
      <c r="D74" s="53"/>
      <c r="E74" s="53"/>
    </row>
    <row r="75" spans="1:2" ht="12.75">
      <c r="A75" s="45" t="s">
        <v>65</v>
      </c>
      <c r="B75" s="45" t="s">
        <v>146</v>
      </c>
    </row>
    <row r="76" spans="1:2" ht="12.75">
      <c r="A76" s="45" t="s">
        <v>80</v>
      </c>
      <c r="B76" s="45" t="s">
        <v>174</v>
      </c>
    </row>
    <row r="77" ht="12.75">
      <c r="B77" s="45"/>
    </row>
    <row r="78" spans="1:8" ht="12.75">
      <c r="A78" s="53">
        <v>528</v>
      </c>
      <c r="B78" s="53" t="s">
        <v>106</v>
      </c>
      <c r="C78" s="53"/>
      <c r="D78" s="53"/>
      <c r="H78" t="s">
        <v>24</v>
      </c>
    </row>
    <row r="79" spans="1:2" ht="12.75" customHeight="1">
      <c r="A79" s="45" t="s">
        <v>66</v>
      </c>
      <c r="B79" s="45" t="s">
        <v>116</v>
      </c>
    </row>
    <row r="80" spans="1:2" ht="12.75" customHeight="1">
      <c r="A80" s="45"/>
      <c r="B80" s="45" t="s">
        <v>97</v>
      </c>
    </row>
    <row r="81" spans="1:2" ht="12.75" customHeight="1">
      <c r="A81" s="45"/>
      <c r="B81" s="45"/>
    </row>
    <row r="82" spans="1:4" ht="12.75" customHeight="1">
      <c r="A82" s="53">
        <v>549</v>
      </c>
      <c r="B82" s="53" t="s">
        <v>108</v>
      </c>
      <c r="C82" s="53"/>
      <c r="D82" s="53"/>
    </row>
    <row r="83" spans="1:4" ht="12.75" customHeight="1">
      <c r="A83" s="45" t="s">
        <v>83</v>
      </c>
      <c r="B83" s="45" t="s">
        <v>153</v>
      </c>
      <c r="C83" s="45"/>
      <c r="D83" s="53"/>
    </row>
    <row r="85" spans="1:4" ht="12.75">
      <c r="A85" s="53">
        <v>551</v>
      </c>
      <c r="B85" s="53" t="s">
        <v>150</v>
      </c>
      <c r="C85" s="53"/>
      <c r="D85" s="53"/>
    </row>
    <row r="86" spans="1:2" ht="12.75">
      <c r="A86" s="45" t="s">
        <v>67</v>
      </c>
      <c r="B86" s="45" t="s">
        <v>147</v>
      </c>
    </row>
    <row r="87" spans="1:2" ht="12.75">
      <c r="A87" s="45" t="s">
        <v>81</v>
      </c>
      <c r="B87" s="45" t="s">
        <v>148</v>
      </c>
    </row>
    <row r="88" spans="1:2" ht="12.75">
      <c r="A88" s="45" t="s">
        <v>114</v>
      </c>
      <c r="B88" s="45" t="s">
        <v>149</v>
      </c>
    </row>
    <row r="89" spans="1:2" ht="12.75">
      <c r="A89" s="45"/>
      <c r="B89" s="45" t="s">
        <v>115</v>
      </c>
    </row>
    <row r="90" ht="12.75">
      <c r="B90" s="45"/>
    </row>
    <row r="91" spans="1:6" ht="12.75">
      <c r="A91" s="53">
        <v>558</v>
      </c>
      <c r="B91" s="53" t="s">
        <v>176</v>
      </c>
      <c r="C91" s="53"/>
      <c r="D91" s="53"/>
      <c r="E91" s="53"/>
      <c r="F91" s="53"/>
    </row>
    <row r="92" spans="1:2" ht="15" customHeight="1">
      <c r="A92" s="45" t="s">
        <v>82</v>
      </c>
      <c r="B92" s="45" t="s">
        <v>177</v>
      </c>
    </row>
    <row r="93" spans="1:2" ht="15" customHeight="1">
      <c r="A93" s="45"/>
      <c r="B93" s="45" t="s">
        <v>151</v>
      </c>
    </row>
    <row r="94" spans="1:2" ht="12.75" customHeight="1">
      <c r="A94" s="45"/>
      <c r="B94" s="45" t="s">
        <v>152</v>
      </c>
    </row>
    <row r="95" spans="1:2" ht="12.75" customHeight="1">
      <c r="A95" s="45"/>
      <c r="B95" s="45"/>
    </row>
    <row r="96" spans="1:4" ht="12.75" customHeight="1">
      <c r="A96" s="53"/>
      <c r="B96" s="53"/>
      <c r="C96" s="53"/>
      <c r="D96" s="53"/>
    </row>
    <row r="97" spans="1:2" ht="12.75" customHeight="1">
      <c r="A97" s="45"/>
      <c r="B97" s="45"/>
    </row>
    <row r="100" spans="1:5" ht="12.75">
      <c r="A100" t="s">
        <v>30</v>
      </c>
      <c r="E100" s="45" t="s">
        <v>123</v>
      </c>
    </row>
    <row r="101" ht="12.75">
      <c r="E101" s="45"/>
    </row>
    <row r="102" ht="12.75">
      <c r="E102" s="45"/>
    </row>
    <row r="104" ht="12.75">
      <c r="A104" s="45" t="s">
        <v>178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Lenovo</cp:lastModifiedBy>
  <cp:lastPrinted>2020-11-26T12:00:28Z</cp:lastPrinted>
  <dcterms:created xsi:type="dcterms:W3CDTF">2009-10-13T10:36:06Z</dcterms:created>
  <dcterms:modified xsi:type="dcterms:W3CDTF">2020-11-26T12:00:55Z</dcterms:modified>
  <cp:category/>
  <cp:version/>
  <cp:contentType/>
  <cp:contentStatus/>
</cp:coreProperties>
</file>